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5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<sst xmlns="http://schemas.openxmlformats.org/spreadsheetml/2006/main" count="891" uniqueCount="425">
  <si>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</si>
  <si>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</si>
  <si>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</si>
  <si>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</si>
  <si>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</si>
  <si>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</si>
  <si>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</si>
  <si>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</si>
  <si>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</si>
  <si>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</si>
  <si>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</si>
  <si>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</si>
  <si>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</si>
  <si>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</si>
  <si>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</si>
  <si>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</si>
  <si>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</si>
  <si>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</si>
  <si>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</si>
  <si>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</si>
  <si>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</si>
  <si>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</si>
  <si>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</si>
  <si>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</si>
  <si>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</si>
  <si>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</si>
  <si>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</si>
  <si>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</si>
  <si>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</si>
  <si>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</si>
  <si>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</si>
  <si>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</si>
  <si>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</si>
  <si>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</si>
  <si>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</si>
  <si>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</si>
  <si>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</si>
  <si>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</si>
  <si>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</si>
  <si>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</si>
  <si>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</si>
  <si>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</si>
  <si>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</si>
  <si>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</si>
  <si>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</si>
  <si>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</si>
  <si>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</si>
  <si>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</si>
  <si>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</si>
  <si>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</si>
  <si>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</si>
  <si>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</si>
  <si>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</si>
  <si>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</si>
  <si>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</si>
  <si>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</si>
  <si>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</si>
  <si>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</si>
  <si>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</si>
  <si>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</si>
  <si>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</si>
  <si>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</si>
  <si>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</si>
  <si>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</si>
  <si>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</si>
  <si>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</si>
  <si>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</si>
  <si>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</si>
  <si>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</si>
  <si>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</si>
  <si>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</si>
  <si>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</si>
  <si>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</si>
  <si>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</si>
  <si>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</si>
  <si>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</si>
  <si>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</si>
  <si>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</si>
  <si>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</si>
  <si>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</si>
  <si>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</si>
  <si>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</si>
  <si>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</si>
  <si>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</si>
  <si>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</si>
  <si>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</si>
  <si>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</si>
  <si>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</si>
  <si>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</si>
  <si>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</si>
  <si>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</si>
  <si>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</si>
  <si>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</si>
  <si>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</si>
  <si>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</si>
  <si>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</si>
  <si>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</si>
  <si>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</si>
  <si>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</si>
  <si>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</si>
  <si>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</si>
  <si>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</si>
  <si>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</si>
  <si>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</si>
  <si>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</si>
  <si>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</si>
  <si>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</si>
  <si>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</si>
  <si>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</si>
  <si>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</si>
  <si>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</si>
  <si>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</si>
  <si>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</si>
  <si>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</si>
  <si>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</si>
  <si>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</si>
  <si>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</si>
  <si>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</si>
  <si>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</si>
  <si>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</si>
  <si>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</si>
  <si>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</si>
  <si>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</si>
  <si>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</si>
  <si>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</si>
  <si>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</si>
  <si>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</si>
  <si>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</si>
  <si>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</si>
  <si>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</si>
  <si>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</si>
  <si>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</si>
  <si>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</si>
  <si>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</si>
  <si>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</si>
  <si>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</si>
  <si>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</si>
  <si>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</si>
  <si>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</si>
  <si>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</si>
  <si>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</si>
  <si>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</si>
  <si>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</si>
  <si>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</si>
  <si>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</si>
  <si>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</si>
  <si>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</si>
  <si>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</si>
  <si>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</si>
  <si>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</si>
  <si>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</si>
  <si>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</si>
  <si>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</si>
  <si>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</si>
  <si>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</si>
  <si>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</si>
  <si>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</si>
  <si>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</si>
  <si>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</si>
  <si>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</si>
  <si>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</si>
  <si>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</si>
  <si>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</si>
  <si>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</si>
  <si>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</si>
  <si>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</si>
  <si>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</si>
  <si>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</si>
  <si>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</si>
  <si>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</si>
  <si>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</si>
  <si>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</si>
  <si>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</si>
  <si>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</si>
  <si>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</si>
  <si>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</si>
  <si>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</si>
  <si>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</si>
  <si>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</si>
  <si>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</si>
  <si>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</si>
  <si>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</si>
  <si>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</si>
  <si>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</si>
  <si>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</si>
  <si>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</si>
  <si>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</si>
  <si>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</si>
  <si>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</si>
  <si>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</si>
  <si>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</si>
  <si>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</si>
  <si>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</si>
  <si>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</si>
  <si>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</si>
  <si>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</si>
  <si>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</si>
  <si>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</si>
  <si>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</si>
  <si>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</si>
  <si>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</si>
  <si>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</si>
  <si>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</si>
  <si>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</si>
  <si>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</si>
  <si>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</si>
  <si>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</si>
  <si>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</si>
  <si>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</si>
  <si>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</si>
  <si>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</si>
  <si>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</si>
  <si>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</si>
  <si>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</si>
  <si>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0210110570</t>
  </si>
  <si>
    <t>Закупка товаров, работ и услуг для обеспечения государственных (муниципальных) нужд</t>
  </si>
  <si>
    <t>03101S2440</t>
  </si>
  <si>
    <t>0310200000</t>
  </si>
  <si>
    <t>0310210810</t>
  </si>
  <si>
    <t>5110000000</t>
  </si>
  <si>
    <t>Реализация муниципальных функций в области национальной экономики</t>
  </si>
  <si>
    <t>5100000000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</si>
  <si>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</si>
  <si>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</si>
  <si>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</si>
  <si>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</si>
  <si>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</si>
  <si>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</si>
  <si>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</si>
  <si>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</si>
  <si>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</si>
  <si>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</si>
  <si>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</si>
  <si>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0620000000</t>
  </si>
  <si>
    <t>0620100000</t>
  </si>
  <si>
    <t>0620100590</t>
  </si>
  <si>
    <t>0620200000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</si>
  <si>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</si>
  <si>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</si>
  <si>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</si>
  <si>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</si>
  <si>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</si>
  <si>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</si>
  <si>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</si>
  <si>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</si>
  <si>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</si>
  <si>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</si>
  <si>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</si>
  <si>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</si>
  <si>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</si>
  <si>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</si>
  <si>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</si>
  <si>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</si>
  <si>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</si>
  <si>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</si>
  <si>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</si>
  <si>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</si>
  <si>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</si>
  <si>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</si>
  <si>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</si>
  <si>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</si>
  <si>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</si>
  <si>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</si>
  <si>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992 2 02 00000 00 0000 000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</si>
  <si>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</si>
  <si>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</si>
  <si>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</si>
  <si>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</si>
  <si>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</si>
  <si>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</si>
  <si>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</si>
  <si>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</si>
  <si>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</si>
  <si>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</si>
  <si>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</si>
  <si>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</si>
  <si>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</si>
  <si>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</si>
  <si>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</si>
  <si>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</si>
  <si>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</si>
  <si>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</si>
  <si>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</si>
  <si>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</si>
  <si>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</si>
  <si>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</si>
  <si>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</si>
  <si>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</si>
  <si>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</si>
  <si>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</si>
  <si>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</si>
  <si>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</si>
  <si>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>08 0 0000000</t>
  </si>
  <si>
    <t>182 1 09 00000 00 0000 000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</si>
  <si>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</si>
  <si>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</si>
  <si>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</si>
  <si>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</si>
  <si>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</si>
  <si>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</si>
  <si>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</si>
  <si>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Субсидия бюджетам сельских поселений на поддержку отрасли культура</t>
  </si>
  <si>
    <t>992 2 02 25519 10 0000 150</t>
  </si>
  <si>
    <t>5020000000</t>
  </si>
  <si>
    <t>Обеспечение проведения выборов и референдумов</t>
  </si>
  <si>
    <t>0107</t>
  </si>
  <si>
    <t>Проведение выборов и референдумов</t>
  </si>
  <si>
    <t>5050000000</t>
  </si>
  <si>
    <t>5050000190</t>
  </si>
  <si>
    <t>Общеэкономические вопросы</t>
  </si>
  <si>
    <t xml:space="preserve">Временное трудоустройство несовершеннолетних граждан  </t>
  </si>
  <si>
    <t>Участие в организации временного трудоустройства несовершеннолетних граждан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</si>
  <si>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</si>
  <si>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</si>
  <si>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0401</t>
  </si>
  <si>
    <t>7010010900</t>
  </si>
  <si>
    <t>7010000000</t>
  </si>
  <si>
    <t>7000000000</t>
  </si>
  <si>
    <t xml:space="preserve">Капитальный ремонт и ремонт автомобильных дорог общего пользования местного значения 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</si>
  <si>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</si>
  <si>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</si>
  <si>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Ремонт и содержание автомобильных дорог местного значения</t>
  </si>
  <si>
    <t>0310300000</t>
  </si>
  <si>
    <t>0310310440</t>
  </si>
  <si>
    <t>0410100000</t>
  </si>
  <si>
    <t>Субсидии на выплату денежного поощрения лучшим муниципальным учреждениям культуры, находящимся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</si>
  <si>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муниципальным  учреждениям культуры Краснодарского края, находящимся на  территориях сельских поселений</t>
  </si>
  <si>
    <t>06202L5190</t>
  </si>
  <si>
    <t>Субсидии на выплату денежного поощрения лучшим работникам  лучших муниципальных учреждений культуры Краснодарского края, находящихся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</si>
  <si>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работникам лучших муниципальных  учреждений культуры Краснодарского края, находящихся на  территориях сельских поселений</t>
  </si>
  <si>
    <t>06203L5190</t>
  </si>
  <si>
    <t>0620300000</t>
  </si>
  <si>
    <t>Расходы бюджета Красносельского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местного бюджета</t>
  </si>
  <si>
    <t>992 2 02 49999 10 0000 150</t>
  </si>
  <si>
    <t>Прочие межбюджетные трансферты, передаваемые бюджетам сельских поселений</t>
  </si>
  <si>
    <t>992 2 02 40000 00 0000 150</t>
  </si>
  <si>
    <t>Иные межбюджетные трансферты</t>
  </si>
  <si>
    <t>0210200000</t>
  </si>
  <si>
    <t>Участие в предупреждении и ликвидации последствий чрезвычайных ситуаций в Красносельском сельском поселении</t>
  </si>
  <si>
    <t>0410200000</t>
  </si>
  <si>
    <t>0410300000</t>
  </si>
  <si>
    <t>0520400000</t>
  </si>
  <si>
    <t xml:space="preserve">Дополнительная помощь местным бюджетам для решения социально значимых вопросов (МБУ КДЦ с. Красносельское) </t>
  </si>
  <si>
    <t>Иные межбюджетные трансферты на дополнительную помощь местным бюджетам для решения социально значимых вопросов</t>
  </si>
  <si>
    <t>0610200000</t>
  </si>
  <si>
    <t>0610262980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</si>
  <si>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</si>
  <si>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</si>
  <si>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0630000000</t>
  </si>
  <si>
    <t>0630100000</t>
  </si>
  <si>
    <t>Земельный налог (по обязательствам,возникшим до 1 января 2006 года), мобилизуемый на территориях сельских поселений</t>
  </si>
  <si>
    <t>182 109 04053 10 0000 110</t>
  </si>
  <si>
    <t>992 1 11 09000 00 0000 120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</si>
  <si>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</si>
  <si>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</si>
  <si>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992 1 11 09040 00 0000 120</t>
  </si>
  <si>
    <t>992 1 11 09045 10 0000 120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</si>
  <si>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</si>
  <si>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992 1 13 00000 00 0000 000</t>
  </si>
  <si>
    <t>Доходы от оказания платных услуг и компенсации затрат государства</t>
  </si>
  <si>
    <t>992 1 13 02000 00 0000 130</t>
  </si>
  <si>
    <t>Доходы от компенсации затрат государства</t>
  </si>
  <si>
    <t>992 1 13 02995 10 0000 130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</si>
  <si>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</si>
  <si>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</si>
  <si>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992 1 16 02000 02 0000 140</t>
  </si>
  <si>
    <t xml:space="preserve"> 
Административные штрафы, установленные законами субъектов Российской Федерации об административных правонарушениях</t>
  </si>
  <si>
    <t>992 1 16 02010 02 0000 140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</si>
  <si>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</si>
  <si>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</si>
  <si>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992 1 16 07010 10 0000 140</t>
  </si>
  <si>
    <t>992 1 16 07000 00 0000 140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</si>
  <si>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</si>
  <si>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992 2 02 25299 10 0000 150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</si>
  <si>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</si>
  <si>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Реализация муниципальных функций, связанных с муниципальным управлением</t>
  </si>
  <si>
    <t>Прочие обязательства муниципального образования</t>
  </si>
  <si>
    <t>5050029010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</si>
  <si>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</si>
  <si>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</si>
  <si>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0410400000</t>
  </si>
  <si>
    <t>0520500000</t>
  </si>
  <si>
    <t>Мероприятия по озеленению территории сельского поселения</t>
  </si>
  <si>
    <t>Отдельные мероприятия по благоустройству сельского поселения</t>
  </si>
  <si>
    <t>0520900000</t>
  </si>
  <si>
    <t>0810200000</t>
  </si>
  <si>
    <t>0110100000</t>
  </si>
  <si>
    <t>Мероприятия по материально-техническому обеспечению деятельности администрации Красносельского сельского поселения Динского района</t>
  </si>
  <si>
    <t>0110000000</t>
  </si>
  <si>
    <t>Муниципальная программа «Материально-техническое обеспечение деятельности администрации Красносельского сельского поселения Динского района»</t>
  </si>
  <si>
    <t>0100000000</t>
  </si>
  <si>
    <t>Мероприятия в области водоснабжения, ремонт и замена водопроводных сетей</t>
  </si>
  <si>
    <t>Мероприятия в области газоснабжения, техническое обслуживание и ремонт объектов</t>
  </si>
  <si>
    <t>Капитальный ремонт артезианской скважины в с. Красносельское</t>
  </si>
  <si>
    <t>Разработка схемы электроснабжения Красносельского сельского поселения</t>
  </si>
  <si>
    <t>Мероприятия по реализации инициативных проектов на территории Красносельского сельского поселения Динского района</t>
  </si>
  <si>
    <t>0520600000</t>
  </si>
  <si>
    <t>Социальная поддержка лиц, замещавших муниципальные должности Красносельского сельского поселения Динского района</t>
  </si>
  <si>
    <t>7100000000</t>
  </si>
  <si>
    <t>7110000000</t>
  </si>
  <si>
    <t>7110041210</t>
  </si>
  <si>
    <t xml:space="preserve">Реализация мероприятий по развитию массовой физической культуры и спорта среди населения  </t>
  </si>
  <si>
    <t>Проведение государственной экспертизы проектной документации на капитальный ремонт стадиона в с. Красносельское</t>
  </si>
  <si>
    <t>Кассовое исполнение за 2023 год</t>
  </si>
  <si>
    <t>Бюджет, утвержденный решением Совета Красносельского сельского поселения от 19.12.2022 №33 (с изменениями)</t>
  </si>
  <si>
    <t>Бюджет утвержденный решением Совета Красносельского сельского поселения от 19.12.2022 №33 (с изменениями)</t>
  </si>
  <si>
    <t>Утверждено на 2023 год</t>
  </si>
  <si>
    <t>Исполнено за  2023 год</t>
  </si>
  <si>
    <t>182 1 03 02000 01 0000 110</t>
  </si>
  <si>
    <t>182 1 03 02231 01 0000 110</t>
  </si>
  <si>
    <t>182 1 03 02251 01 0000 110</t>
  </si>
  <si>
    <t>182 1 03 02241 01 0000 110</t>
  </si>
  <si>
    <t>182 1 03 02261 01 0000 110</t>
  </si>
  <si>
    <t>Капитальный ремонт водопроводных сетей в с. Красносельское</t>
  </si>
  <si>
    <t>Реализация мероприятий государственной программы Краснодарского края «Развитие жилищно-коммунального хозяйства»</t>
  </si>
  <si>
    <t xml:space="preserve">Ремонт теплотрассы котельной №12 в с. Красносельское </t>
  </si>
  <si>
    <t>0410500000</t>
  </si>
  <si>
    <t>0410600000</t>
  </si>
  <si>
    <t>04105S0330</t>
  </si>
  <si>
    <t>0520700000</t>
  </si>
  <si>
    <t xml:space="preserve">Расходы бюджета Красносельского сельского поселения Динского района в 2023 году на исполнение муниципальных программ                                                                                                   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</si>
  <si>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2023 год и о расходовании средств резервного фонда"                                                                           от 03.05.2024 № 17                             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</si>
  <si>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2023 год и о расходовании средств резервного фонда"                                                                           от 03.05.2024 № 17                                                              </t>
  </si>
  <si>
    <t xml:space="preserve">к решению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2023 год и о расходовании средств резервного фонда"                                                                           от 03.05.2024 № 17 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</si>
  <si>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2023 год и о расходовании средств резервного фонда"                                                                           от 03.05.2024 № 17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</si>
</sst>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64" fontId="10" fillId="0" borderId="1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33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10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8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wrapText="1"/>
    </xf>
    <xf numFmtId="178" fontId="9" fillId="33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178" fontId="9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18" fillId="33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0" fontId="4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wrapText="1"/>
    </xf>
    <xf numFmtId="170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49" fontId="12" fillId="33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5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7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wrapText="1"/>
    </xf>
    <xf numFmtId="164" fontId="10" fillId="0" borderId="1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workbookViewId="0" topLeftCell="A1">
      <selection activeCell="K4" sqref="K4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14" t="s">
        <v>242</v>
      </c>
      <c r="C2" s="115"/>
      <c r="D2" s="115"/>
    </row>
    <row r="3" spans="1:4" ht="12.75">
      <c r="A3" s="10"/>
      <c r="B3" s="10"/>
      <c r="C3" s="10"/>
      <c r="D3" s="10"/>
    </row>
    <row r="4" spans="1:4" ht="91.5" customHeight="1">
      <c r="A4" s="10"/>
      <c r="B4" s="113" t="s">
        <v>421</v>
      </c>
      <c r="C4" s="113"/>
      <c r="D4" s="113"/>
    </row>
    <row r="5" spans="1:4" ht="8.25" customHeight="1">
      <c r="A5" s="10"/>
      <c r="B5" s="46"/>
      <c r="C5" s="56"/>
      <c r="D5" s="56"/>
    </row>
    <row r="6" spans="1:5" ht="56.25" customHeight="1">
      <c r="A6" s="116" t="s">
        <v>98</v>
      </c>
      <c r="B6" s="116"/>
      <c r="C6" s="116"/>
      <c r="D6" s="116"/>
      <c r="E6" s="116"/>
    </row>
    <row r="7" spans="1:5" ht="17.25" customHeight="1">
      <c r="A7" s="10"/>
      <c r="B7" s="10"/>
      <c r="C7" s="10"/>
      <c r="E7" s="81" t="s">
        <v>127</v>
      </c>
    </row>
    <row r="8" spans="1:5" ht="101.25" customHeight="1">
      <c r="A8" s="41" t="s">
        <v>82</v>
      </c>
      <c r="B8" s="36" t="s">
        <v>241</v>
      </c>
      <c r="C8" s="36" t="s">
        <v>404</v>
      </c>
      <c r="D8" s="36" t="s">
        <v>403</v>
      </c>
      <c r="E8" s="96" t="s">
        <v>56</v>
      </c>
    </row>
    <row r="9" spans="1:5" ht="15.75">
      <c r="A9" s="35" t="s">
        <v>99</v>
      </c>
      <c r="B9" s="42"/>
      <c r="C9" s="51">
        <f>C10+C48</f>
        <v>36032.5</v>
      </c>
      <c r="D9" s="51">
        <f>D10+D48</f>
        <v>36980.9</v>
      </c>
      <c r="E9" s="40">
        <f>D9/C9*100</f>
        <v>102.63206827169917</v>
      </c>
    </row>
    <row r="10" spans="1:5" ht="28.5">
      <c r="A10" s="43" t="s">
        <v>48</v>
      </c>
      <c r="B10" s="45" t="s">
        <v>9</v>
      </c>
      <c r="C10" s="52">
        <f>C11+C16+C21+C23+C29+C31+C40+C43</f>
        <v>12138.5</v>
      </c>
      <c r="D10" s="52">
        <f>D11+D16+D21+D23+D29+D31+D40+D43</f>
        <v>13086.900000000001</v>
      </c>
      <c r="E10" s="40">
        <f aca="true" t="shared" si="0" ref="E10:E60">D10/C10*100</f>
        <v>107.81315648556249</v>
      </c>
    </row>
    <row r="11" spans="1:5" ht="12.75">
      <c r="A11" s="6" t="s">
        <v>11</v>
      </c>
      <c r="B11" s="9" t="s">
        <v>243</v>
      </c>
      <c r="C11" s="52">
        <f>C12+C13+C14+C15</f>
        <v>1863</v>
      </c>
      <c r="D11" s="52">
        <f>D12+D13+D14+D15</f>
        <v>1868.7999999999997</v>
      </c>
      <c r="E11" s="40">
        <f t="shared" si="0"/>
        <v>100.31132581857219</v>
      </c>
    </row>
    <row r="12" spans="1:5" ht="66" customHeight="1">
      <c r="A12" s="44" t="s">
        <v>137</v>
      </c>
      <c r="B12" s="7" t="s">
        <v>244</v>
      </c>
      <c r="C12" s="53">
        <v>1187</v>
      </c>
      <c r="D12" s="38">
        <v>1321.7</v>
      </c>
      <c r="E12" s="40">
        <f t="shared" si="0"/>
        <v>111.34793597304129</v>
      </c>
    </row>
    <row r="13" spans="1:5" ht="104.25" customHeight="1">
      <c r="A13" s="44" t="s">
        <v>138</v>
      </c>
      <c r="B13" s="7" t="s">
        <v>245</v>
      </c>
      <c r="C13" s="53">
        <v>39</v>
      </c>
      <c r="D13" s="38">
        <v>-150.4</v>
      </c>
      <c r="E13" s="40">
        <f t="shared" si="0"/>
        <v>-385.64102564102564</v>
      </c>
    </row>
    <row r="14" spans="1:5" ht="39.75" customHeight="1">
      <c r="A14" s="44" t="s">
        <v>120</v>
      </c>
      <c r="B14" s="7" t="s">
        <v>246</v>
      </c>
      <c r="C14" s="53">
        <v>400</v>
      </c>
      <c r="D14" s="38">
        <v>445.9</v>
      </c>
      <c r="E14" s="40">
        <f t="shared" si="0"/>
        <v>111.475</v>
      </c>
    </row>
    <row r="15" spans="1:5" ht="77.25" customHeight="1">
      <c r="A15" s="44" t="s">
        <v>139</v>
      </c>
      <c r="B15" s="7" t="s">
        <v>247</v>
      </c>
      <c r="C15" s="53">
        <v>237</v>
      </c>
      <c r="D15" s="38">
        <v>251.6</v>
      </c>
      <c r="E15" s="40">
        <f t="shared" si="0"/>
        <v>106.16033755274262</v>
      </c>
    </row>
    <row r="16" spans="1:5" ht="25.5" customHeight="1">
      <c r="A16" s="6" t="s">
        <v>136</v>
      </c>
      <c r="B16" s="99" t="s">
        <v>408</v>
      </c>
      <c r="C16" s="52">
        <f>SUM(C17:C20)</f>
        <v>1725.5</v>
      </c>
      <c r="D16" s="52">
        <f>SUM(D17:D20)</f>
        <v>2008.5000000000002</v>
      </c>
      <c r="E16" s="40">
        <f>D16/C16*100</f>
        <v>116.40104317589106</v>
      </c>
    </row>
    <row r="17" spans="1:5" ht="77.25" customHeight="1">
      <c r="A17" s="5" t="s">
        <v>132</v>
      </c>
      <c r="B17" s="98" t="s">
        <v>409</v>
      </c>
      <c r="C17" s="53">
        <v>820</v>
      </c>
      <c r="D17" s="40">
        <v>1040.7</v>
      </c>
      <c r="E17" s="40">
        <f>D17/C17*100</f>
        <v>126.91463414634147</v>
      </c>
    </row>
    <row r="18" spans="1:5" ht="77.25" customHeight="1">
      <c r="A18" s="5" t="s">
        <v>133</v>
      </c>
      <c r="B18" s="98" t="s">
        <v>411</v>
      </c>
      <c r="C18" s="53">
        <v>5</v>
      </c>
      <c r="D18" s="40">
        <v>5.4</v>
      </c>
      <c r="E18" s="40">
        <f>D18/C18*100</f>
        <v>108</v>
      </c>
    </row>
    <row r="19" spans="1:5" ht="77.25" customHeight="1">
      <c r="A19" s="5" t="s">
        <v>134</v>
      </c>
      <c r="B19" s="98" t="s">
        <v>410</v>
      </c>
      <c r="C19" s="53">
        <v>900.5</v>
      </c>
      <c r="D19" s="40">
        <v>1075.7</v>
      </c>
      <c r="E19" s="40">
        <f>D19/C19*100</f>
        <v>119.45585785674626</v>
      </c>
    </row>
    <row r="20" spans="1:5" ht="77.25" customHeight="1">
      <c r="A20" s="5" t="s">
        <v>135</v>
      </c>
      <c r="B20" s="98" t="s">
        <v>412</v>
      </c>
      <c r="C20" s="53"/>
      <c r="D20" s="40">
        <v>-113.3</v>
      </c>
      <c r="E20" s="40"/>
    </row>
    <row r="21" spans="1:5" ht="18.75" customHeight="1">
      <c r="A21" s="6" t="s">
        <v>83</v>
      </c>
      <c r="B21" s="9" t="s">
        <v>248</v>
      </c>
      <c r="C21" s="52">
        <f>C22</f>
        <v>355</v>
      </c>
      <c r="D21" s="52">
        <f>D22</f>
        <v>384.5</v>
      </c>
      <c r="E21" s="40">
        <f t="shared" si="0"/>
        <v>108.30985915492957</v>
      </c>
    </row>
    <row r="22" spans="1:5" ht="16.5" customHeight="1">
      <c r="A22" s="5" t="s">
        <v>10</v>
      </c>
      <c r="B22" s="3" t="s">
        <v>249</v>
      </c>
      <c r="C22" s="53">
        <v>355</v>
      </c>
      <c r="D22" s="53">
        <v>384.5</v>
      </c>
      <c r="E22" s="40">
        <f t="shared" si="0"/>
        <v>108.30985915492957</v>
      </c>
    </row>
    <row r="23" spans="1:5" ht="18" customHeight="1">
      <c r="A23" s="6" t="s">
        <v>84</v>
      </c>
      <c r="B23" s="9" t="s">
        <v>250</v>
      </c>
      <c r="C23" s="52">
        <f>C24+C26</f>
        <v>8100</v>
      </c>
      <c r="D23" s="52">
        <f>D24+D26</f>
        <v>8722.1</v>
      </c>
      <c r="E23" s="40">
        <f t="shared" si="0"/>
        <v>107.68024691358025</v>
      </c>
    </row>
    <row r="24" spans="1:5" ht="19.5" customHeight="1">
      <c r="A24" s="5" t="s">
        <v>85</v>
      </c>
      <c r="B24" s="3" t="s">
        <v>251</v>
      </c>
      <c r="C24" s="53">
        <f>C25</f>
        <v>3500</v>
      </c>
      <c r="D24" s="53">
        <f>D25</f>
        <v>3743.4</v>
      </c>
      <c r="E24" s="40">
        <f t="shared" si="0"/>
        <v>106.95428571428572</v>
      </c>
    </row>
    <row r="25" spans="1:5" ht="40.5" customHeight="1">
      <c r="A25" s="5" t="s">
        <v>205</v>
      </c>
      <c r="B25" s="3" t="s">
        <v>252</v>
      </c>
      <c r="C25" s="53">
        <v>3500</v>
      </c>
      <c r="D25" s="53">
        <v>3743.4</v>
      </c>
      <c r="E25" s="40">
        <f t="shared" si="0"/>
        <v>106.95428571428572</v>
      </c>
    </row>
    <row r="26" spans="1:5" ht="18.75" customHeight="1">
      <c r="A26" s="5" t="s">
        <v>12</v>
      </c>
      <c r="B26" s="3" t="s">
        <v>253</v>
      </c>
      <c r="C26" s="53">
        <f>C27+C28</f>
        <v>4600</v>
      </c>
      <c r="D26" s="53">
        <f>D27+D28</f>
        <v>4978.7</v>
      </c>
      <c r="E26" s="40">
        <f t="shared" si="0"/>
        <v>108.23260869565216</v>
      </c>
    </row>
    <row r="27" spans="1:5" ht="42" customHeight="1">
      <c r="A27" s="5" t="s">
        <v>154</v>
      </c>
      <c r="B27" s="3" t="s">
        <v>254</v>
      </c>
      <c r="C27" s="53">
        <v>1000</v>
      </c>
      <c r="D27" s="38">
        <v>1043.5</v>
      </c>
      <c r="E27" s="40">
        <f t="shared" si="0"/>
        <v>104.35000000000001</v>
      </c>
    </row>
    <row r="28" spans="1:5" ht="42.75" customHeight="1">
      <c r="A28" s="5" t="s">
        <v>155</v>
      </c>
      <c r="B28" s="3" t="s">
        <v>255</v>
      </c>
      <c r="C28" s="53">
        <v>3600</v>
      </c>
      <c r="D28" s="38">
        <v>3935.2</v>
      </c>
      <c r="E28" s="40">
        <f t="shared" si="0"/>
        <v>109.31111111111112</v>
      </c>
    </row>
    <row r="29" spans="1:5" ht="25.5">
      <c r="A29" s="6" t="s">
        <v>86</v>
      </c>
      <c r="B29" s="9" t="s">
        <v>293</v>
      </c>
      <c r="C29" s="52">
        <f>C30</f>
        <v>0</v>
      </c>
      <c r="D29" s="52">
        <f>D30</f>
        <v>0.3</v>
      </c>
      <c r="E29" s="40">
        <v>0</v>
      </c>
    </row>
    <row r="30" spans="1:5" ht="38.25" customHeight="1">
      <c r="A30" s="5" t="s">
        <v>350</v>
      </c>
      <c r="B30" s="3" t="s">
        <v>351</v>
      </c>
      <c r="C30" s="53">
        <v>0</v>
      </c>
      <c r="D30" s="53">
        <v>0.3</v>
      </c>
      <c r="E30" s="40">
        <v>0</v>
      </c>
    </row>
    <row r="31" spans="1:5" ht="38.25" customHeight="1">
      <c r="A31" s="6" t="s">
        <v>87</v>
      </c>
      <c r="B31" s="9" t="s">
        <v>256</v>
      </c>
      <c r="C31" s="52">
        <f>C32+C37</f>
        <v>94</v>
      </c>
      <c r="D31" s="52">
        <f>D32+D37</f>
        <v>95.7</v>
      </c>
      <c r="E31" s="109">
        <f t="shared" si="0"/>
        <v>101.80851063829788</v>
      </c>
    </row>
    <row r="32" spans="1:5" ht="38.25">
      <c r="A32" s="5" t="s">
        <v>88</v>
      </c>
      <c r="B32" s="3" t="s">
        <v>257</v>
      </c>
      <c r="C32" s="53">
        <f>C33+C35</f>
        <v>88</v>
      </c>
      <c r="D32" s="53">
        <f>D33+D35</f>
        <v>88.7</v>
      </c>
      <c r="E32" s="40">
        <f t="shared" si="0"/>
        <v>100.79545454545456</v>
      </c>
    </row>
    <row r="33" spans="1:5" ht="66.75" customHeight="1" hidden="1">
      <c r="A33" s="5" t="s">
        <v>101</v>
      </c>
      <c r="B33" s="3" t="s">
        <v>258</v>
      </c>
      <c r="C33" s="53">
        <f>C34</f>
        <v>0</v>
      </c>
      <c r="D33" s="53">
        <f>D34</f>
        <v>0</v>
      </c>
      <c r="E33" s="40" t="e">
        <f t="shared" si="0"/>
        <v>#DIV/0!</v>
      </c>
    </row>
    <row r="34" spans="1:5" ht="63.75" hidden="1">
      <c r="A34" s="5" t="s">
        <v>206</v>
      </c>
      <c r="B34" s="3" t="s">
        <v>259</v>
      </c>
      <c r="C34" s="53">
        <v>0</v>
      </c>
      <c r="D34" s="53">
        <v>0</v>
      </c>
      <c r="E34" s="40" t="e">
        <f t="shared" si="0"/>
        <v>#DIV/0!</v>
      </c>
    </row>
    <row r="35" spans="1:5" ht="37.5" customHeight="1">
      <c r="A35" s="5" t="s">
        <v>172</v>
      </c>
      <c r="B35" s="20" t="s">
        <v>260</v>
      </c>
      <c r="C35" s="53">
        <f>C36</f>
        <v>88</v>
      </c>
      <c r="D35" s="53">
        <f>D36</f>
        <v>88.7</v>
      </c>
      <c r="E35" s="40">
        <f t="shared" si="0"/>
        <v>100.79545454545456</v>
      </c>
    </row>
    <row r="36" spans="1:5" ht="39" customHeight="1">
      <c r="A36" s="5" t="s">
        <v>171</v>
      </c>
      <c r="B36" s="20" t="s">
        <v>261</v>
      </c>
      <c r="C36" s="53">
        <v>88</v>
      </c>
      <c r="D36" s="53">
        <v>88.7</v>
      </c>
      <c r="E36" s="40">
        <f t="shared" si="0"/>
        <v>100.79545454545456</v>
      </c>
    </row>
    <row r="37" spans="1:5" ht="78" customHeight="1">
      <c r="A37" s="5" t="s">
        <v>353</v>
      </c>
      <c r="B37" s="3" t="s">
        <v>352</v>
      </c>
      <c r="C37" s="53">
        <f>C38</f>
        <v>6</v>
      </c>
      <c r="D37" s="53">
        <f>D38</f>
        <v>7</v>
      </c>
      <c r="E37" s="40">
        <f t="shared" si="0"/>
        <v>116.66666666666667</v>
      </c>
    </row>
    <row r="38" spans="1:5" ht="76.5">
      <c r="A38" s="5" t="s">
        <v>354</v>
      </c>
      <c r="B38" s="3" t="s">
        <v>355</v>
      </c>
      <c r="C38" s="53">
        <f>C39</f>
        <v>6</v>
      </c>
      <c r="D38" s="53">
        <f>D39</f>
        <v>7</v>
      </c>
      <c r="E38" s="40">
        <f t="shared" si="0"/>
        <v>116.66666666666667</v>
      </c>
    </row>
    <row r="39" spans="1:5" ht="76.5">
      <c r="A39" s="5" t="s">
        <v>357</v>
      </c>
      <c r="B39" s="20" t="s">
        <v>356</v>
      </c>
      <c r="C39" s="53">
        <v>6</v>
      </c>
      <c r="D39" s="53">
        <v>7</v>
      </c>
      <c r="E39" s="40">
        <f t="shared" si="0"/>
        <v>116.66666666666667</v>
      </c>
    </row>
    <row r="40" spans="1:5" ht="25.5" hidden="1">
      <c r="A40" s="6" t="s">
        <v>359</v>
      </c>
      <c r="B40" s="8" t="s">
        <v>358</v>
      </c>
      <c r="C40" s="52">
        <f>C41</f>
        <v>0</v>
      </c>
      <c r="D40" s="52">
        <f>D41</f>
        <v>0</v>
      </c>
      <c r="E40" s="109" t="e">
        <f t="shared" si="0"/>
        <v>#DIV/0!</v>
      </c>
    </row>
    <row r="41" spans="1:5" ht="12.75" hidden="1">
      <c r="A41" s="5" t="s">
        <v>361</v>
      </c>
      <c r="B41" s="20" t="s">
        <v>360</v>
      </c>
      <c r="C41" s="53">
        <f>C42</f>
        <v>0</v>
      </c>
      <c r="D41" s="53">
        <f>D42</f>
        <v>0</v>
      </c>
      <c r="E41" s="40" t="e">
        <f t="shared" si="0"/>
        <v>#DIV/0!</v>
      </c>
    </row>
    <row r="42" spans="1:5" ht="25.5" hidden="1">
      <c r="A42" s="5" t="s">
        <v>363</v>
      </c>
      <c r="B42" s="20" t="s">
        <v>362</v>
      </c>
      <c r="C42" s="53">
        <v>0</v>
      </c>
      <c r="D42" s="53">
        <v>0</v>
      </c>
      <c r="E42" s="40" t="e">
        <f t="shared" si="0"/>
        <v>#DIV/0!</v>
      </c>
    </row>
    <row r="43" spans="1:5" ht="12.75">
      <c r="A43" s="110" t="s">
        <v>364</v>
      </c>
      <c r="B43" s="111" t="s">
        <v>262</v>
      </c>
      <c r="C43" s="52">
        <f>C44+C46</f>
        <v>1</v>
      </c>
      <c r="D43" s="52">
        <f>D44+D46</f>
        <v>7</v>
      </c>
      <c r="E43" s="109">
        <f t="shared" si="0"/>
        <v>700</v>
      </c>
    </row>
    <row r="44" spans="1:5" ht="43.5" customHeight="1">
      <c r="A44" s="5" t="s">
        <v>366</v>
      </c>
      <c r="B44" s="20" t="s">
        <v>365</v>
      </c>
      <c r="C44" s="53">
        <f>C45</f>
        <v>1</v>
      </c>
      <c r="D44" s="53">
        <f>D45</f>
        <v>7</v>
      </c>
      <c r="E44" s="40">
        <f t="shared" si="0"/>
        <v>700</v>
      </c>
    </row>
    <row r="45" spans="1:5" ht="66.75" customHeight="1">
      <c r="A45" s="5" t="s">
        <v>368</v>
      </c>
      <c r="B45" s="20" t="s">
        <v>367</v>
      </c>
      <c r="C45" s="53">
        <v>1</v>
      </c>
      <c r="D45" s="53">
        <v>7</v>
      </c>
      <c r="E45" s="40">
        <f t="shared" si="0"/>
        <v>700</v>
      </c>
    </row>
    <row r="46" spans="1:5" ht="104.25" customHeight="1" hidden="1">
      <c r="A46" s="5" t="s">
        <v>372</v>
      </c>
      <c r="B46" s="98" t="s">
        <v>371</v>
      </c>
      <c r="C46" s="106">
        <f>C47</f>
        <v>0</v>
      </c>
      <c r="D46" s="106">
        <f>D47</f>
        <v>0</v>
      </c>
      <c r="E46" s="40" t="e">
        <f t="shared" si="0"/>
        <v>#DIV/0!</v>
      </c>
    </row>
    <row r="47" spans="1:5" ht="77.25" customHeight="1" hidden="1">
      <c r="A47" s="5" t="s">
        <v>369</v>
      </c>
      <c r="B47" s="98" t="s">
        <v>370</v>
      </c>
      <c r="C47" s="106">
        <v>0</v>
      </c>
      <c r="D47" s="40">
        <v>0</v>
      </c>
      <c r="E47" s="40" t="e">
        <f t="shared" si="0"/>
        <v>#DIV/0!</v>
      </c>
    </row>
    <row r="48" spans="1:5" ht="24.75" customHeight="1">
      <c r="A48" s="43" t="s">
        <v>14</v>
      </c>
      <c r="B48" s="45" t="s">
        <v>13</v>
      </c>
      <c r="C48" s="50">
        <f>C49</f>
        <v>23894</v>
      </c>
      <c r="D48" s="50">
        <f>D49</f>
        <v>23894</v>
      </c>
      <c r="E48" s="109">
        <f t="shared" si="0"/>
        <v>100</v>
      </c>
    </row>
    <row r="49" spans="1:5" ht="31.5" customHeight="1">
      <c r="A49" s="6" t="s">
        <v>203</v>
      </c>
      <c r="B49" s="8" t="s">
        <v>263</v>
      </c>
      <c r="C49" s="52">
        <f>C50+C52+C56+C59</f>
        <v>23894</v>
      </c>
      <c r="D49" s="52">
        <f>D50+D52+D56+D59</f>
        <v>23894</v>
      </c>
      <c r="E49" s="109">
        <f t="shared" si="0"/>
        <v>100</v>
      </c>
    </row>
    <row r="50" spans="1:5" ht="30" customHeight="1">
      <c r="A50" s="72" t="s">
        <v>199</v>
      </c>
      <c r="B50" s="20" t="s">
        <v>294</v>
      </c>
      <c r="C50" s="53">
        <f>C51</f>
        <v>4825.7</v>
      </c>
      <c r="D50" s="53">
        <f>D51</f>
        <v>4825.7</v>
      </c>
      <c r="E50" s="40">
        <f t="shared" si="0"/>
        <v>100</v>
      </c>
    </row>
    <row r="51" spans="1:5" ht="30" customHeight="1">
      <c r="A51" s="72" t="s">
        <v>197</v>
      </c>
      <c r="B51" s="20" t="s">
        <v>295</v>
      </c>
      <c r="C51" s="53">
        <v>4825.7</v>
      </c>
      <c r="D51" s="53">
        <v>4825.7</v>
      </c>
      <c r="E51" s="40">
        <f t="shared" si="0"/>
        <v>100</v>
      </c>
    </row>
    <row r="52" spans="1:5" ht="30" customHeight="1">
      <c r="A52" s="5" t="s">
        <v>200</v>
      </c>
      <c r="B52" s="20" t="s">
        <v>296</v>
      </c>
      <c r="C52" s="53">
        <f>C54+C55+C53</f>
        <v>498</v>
      </c>
      <c r="D52" s="53">
        <f>D54+D55+D53</f>
        <v>498</v>
      </c>
      <c r="E52" s="40">
        <f>D52/C52*100</f>
        <v>100</v>
      </c>
    </row>
    <row r="53" spans="1:5" ht="78" customHeight="1" hidden="1">
      <c r="A53" s="5" t="s">
        <v>374</v>
      </c>
      <c r="B53" s="39" t="s">
        <v>373</v>
      </c>
      <c r="C53" s="53">
        <v>0</v>
      </c>
      <c r="D53" s="53">
        <v>0</v>
      </c>
      <c r="E53" s="40" t="e">
        <f>D53/C53*100</f>
        <v>#DIV/0!</v>
      </c>
    </row>
    <row r="54" spans="1:5" ht="30" customHeight="1" hidden="1">
      <c r="A54" s="5" t="s">
        <v>301</v>
      </c>
      <c r="B54" s="39" t="s">
        <v>302</v>
      </c>
      <c r="C54" s="53">
        <v>0</v>
      </c>
      <c r="D54" s="53">
        <v>0</v>
      </c>
      <c r="E54" s="40" t="e">
        <f t="shared" si="0"/>
        <v>#DIV/0!</v>
      </c>
    </row>
    <row r="55" spans="1:5" ht="18" customHeight="1">
      <c r="A55" s="5" t="s">
        <v>198</v>
      </c>
      <c r="B55" s="39" t="s">
        <v>297</v>
      </c>
      <c r="C55" s="53">
        <v>498</v>
      </c>
      <c r="D55" s="53">
        <v>498</v>
      </c>
      <c r="E55" s="40">
        <f t="shared" si="0"/>
        <v>100</v>
      </c>
    </row>
    <row r="56" spans="1:5" ht="31.5" customHeight="1">
      <c r="A56" s="5" t="s">
        <v>201</v>
      </c>
      <c r="B56" s="39" t="s">
        <v>298</v>
      </c>
      <c r="C56" s="3">
        <f>C57+C58</f>
        <v>300.40000000000003</v>
      </c>
      <c r="D56" s="3">
        <f>D57+D58</f>
        <v>300.40000000000003</v>
      </c>
      <c r="E56" s="40">
        <f t="shared" si="0"/>
        <v>100</v>
      </c>
    </row>
    <row r="57" spans="1:5" ht="41.25" customHeight="1">
      <c r="A57" s="55" t="s">
        <v>202</v>
      </c>
      <c r="B57" s="39" t="s">
        <v>299</v>
      </c>
      <c r="C57" s="3">
        <v>3.8</v>
      </c>
      <c r="D57" s="3">
        <v>3.8</v>
      </c>
      <c r="E57" s="40">
        <f t="shared" si="0"/>
        <v>100</v>
      </c>
    </row>
    <row r="58" spans="1:5" ht="42.75" customHeight="1">
      <c r="A58" s="105" t="s">
        <v>204</v>
      </c>
      <c r="B58" s="39" t="s">
        <v>300</v>
      </c>
      <c r="C58" s="3">
        <v>296.6</v>
      </c>
      <c r="D58" s="3">
        <v>296.6</v>
      </c>
      <c r="E58" s="40">
        <f t="shared" si="0"/>
        <v>100</v>
      </c>
    </row>
    <row r="59" spans="1:5" ht="22.5" customHeight="1">
      <c r="A59" s="108" t="s">
        <v>336</v>
      </c>
      <c r="B59" s="39" t="s">
        <v>335</v>
      </c>
      <c r="C59" s="53">
        <f>C60</f>
        <v>18269.9</v>
      </c>
      <c r="D59" s="40">
        <f>D60</f>
        <v>18269.9</v>
      </c>
      <c r="E59" s="40">
        <f t="shared" si="0"/>
        <v>100</v>
      </c>
    </row>
    <row r="60" spans="1:5" ht="25.5">
      <c r="A60" s="61" t="s">
        <v>334</v>
      </c>
      <c r="B60" s="39" t="s">
        <v>333</v>
      </c>
      <c r="C60" s="53">
        <v>18269.9</v>
      </c>
      <c r="D60" s="38">
        <v>18269.9</v>
      </c>
      <c r="E60" s="40">
        <f t="shared" si="0"/>
        <v>100</v>
      </c>
    </row>
    <row r="61" spans="1:4" ht="39.75" customHeight="1">
      <c r="A61" s="64"/>
      <c r="B61" s="62"/>
      <c r="C61" s="85"/>
      <c r="D61" s="63"/>
    </row>
    <row r="62" spans="1:4" ht="39.75" customHeight="1">
      <c r="A62" s="59"/>
      <c r="B62" s="60"/>
      <c r="C62" s="60"/>
      <c r="D62" s="60"/>
    </row>
    <row r="63" spans="1:4" ht="18.75">
      <c r="A63" s="16" t="s">
        <v>102</v>
      </c>
      <c r="B63" s="54" t="s">
        <v>103</v>
      </c>
      <c r="C63" s="54" t="s">
        <v>156</v>
      </c>
      <c r="D63" s="10"/>
    </row>
  </sheetData>
  <sheetProtection/>
  <mergeCells count="3">
    <mergeCell ref="B4:D4"/>
    <mergeCell ref="B2:D2"/>
    <mergeCell ref="A6:E6"/>
  </mergeCells>
  <printOptions/>
  <pageMargins left="0.6299212598425197" right="0.15748031496062992" top="0.4330708661417323" bottom="0.43" header="0.15748031496062992" footer="0.17"/>
  <pageSetup fitToHeight="3" fitToWidth="1" horizontalDpi="600" verticalDpi="600" orientation="portrait" paperSize="9" scale="90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N7" sqref="N7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14" t="s">
        <v>104</v>
      </c>
      <c r="G1" s="114"/>
      <c r="H1" s="114"/>
      <c r="I1" s="114"/>
      <c r="J1" s="114"/>
    </row>
    <row r="2" spans="8:10" ht="12.75">
      <c r="H2" s="10"/>
      <c r="I2" s="10"/>
      <c r="J2" s="10"/>
    </row>
    <row r="3" spans="6:10" ht="96.75" customHeight="1">
      <c r="F3" s="113" t="s">
        <v>422</v>
      </c>
      <c r="G3" s="113"/>
      <c r="H3" s="113"/>
      <c r="I3" s="113"/>
      <c r="J3" s="113"/>
    </row>
    <row r="4" spans="1:10" ht="12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37.5" customHeight="1">
      <c r="A5" s="134" t="s">
        <v>105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133" t="s">
        <v>127</v>
      </c>
      <c r="J6" s="133"/>
    </row>
    <row r="7" spans="1:10" ht="117.75" customHeight="1">
      <c r="A7" s="136" t="s">
        <v>52</v>
      </c>
      <c r="B7" s="136"/>
      <c r="C7" s="136"/>
      <c r="D7" s="58" t="s">
        <v>89</v>
      </c>
      <c r="E7" s="58" t="s">
        <v>53</v>
      </c>
      <c r="F7" s="58" t="s">
        <v>54</v>
      </c>
      <c r="G7" s="58" t="s">
        <v>55</v>
      </c>
      <c r="H7" s="36" t="s">
        <v>404</v>
      </c>
      <c r="I7" s="58" t="s">
        <v>403</v>
      </c>
      <c r="J7" s="58" t="s">
        <v>56</v>
      </c>
    </row>
    <row r="8" spans="1:10" ht="12.75">
      <c r="A8" s="137" t="s">
        <v>58</v>
      </c>
      <c r="B8" s="137"/>
      <c r="C8" s="137"/>
      <c r="D8" s="65" t="s">
        <v>59</v>
      </c>
      <c r="E8" s="65" t="s">
        <v>60</v>
      </c>
      <c r="F8" s="65" t="s">
        <v>57</v>
      </c>
      <c r="G8" s="65" t="s">
        <v>91</v>
      </c>
      <c r="H8" s="65" t="s">
        <v>61</v>
      </c>
      <c r="I8" s="65" t="s">
        <v>62</v>
      </c>
      <c r="J8" s="65" t="s">
        <v>63</v>
      </c>
    </row>
    <row r="9" spans="1:10" ht="42" customHeight="1">
      <c r="A9" s="138" t="s">
        <v>106</v>
      </c>
      <c r="B9" s="138"/>
      <c r="C9" s="138"/>
      <c r="D9" s="66" t="s">
        <v>90</v>
      </c>
      <c r="E9" s="139"/>
      <c r="F9" s="140"/>
      <c r="G9" s="140"/>
      <c r="H9" s="67">
        <f>H10+H15+H25+H30+H36+H41+H51+H56+H61+H67+H72+H86+H90+H107+H129+H151+H156</f>
        <v>39339</v>
      </c>
      <c r="I9" s="67">
        <f>I10+I15+I25+I30+I36+I41+I51+I56+I61+I67+I72+I86+I90+I107+I129+I151+I156</f>
        <v>37664.8</v>
      </c>
      <c r="J9" s="67">
        <f>I9/H9*100</f>
        <v>95.74417244973182</v>
      </c>
    </row>
    <row r="10" spans="1:10" ht="46.5" customHeight="1">
      <c r="A10" s="120" t="s">
        <v>64</v>
      </c>
      <c r="B10" s="120"/>
      <c r="C10" s="120"/>
      <c r="D10" s="58" t="s">
        <v>90</v>
      </c>
      <c r="E10" s="58" t="s">
        <v>65</v>
      </c>
      <c r="F10" s="68"/>
      <c r="G10" s="68"/>
      <c r="H10" s="69">
        <f aca="true" t="shared" si="0" ref="H10:I13">H11</f>
        <v>764.1</v>
      </c>
      <c r="I10" s="69">
        <f t="shared" si="0"/>
        <v>764.1</v>
      </c>
      <c r="J10" s="69">
        <f>I10/H10*100</f>
        <v>100</v>
      </c>
    </row>
    <row r="11" spans="1:10" ht="60.75" customHeight="1">
      <c r="A11" s="120" t="s">
        <v>239</v>
      </c>
      <c r="B11" s="120"/>
      <c r="C11" s="120"/>
      <c r="D11" s="58" t="s">
        <v>90</v>
      </c>
      <c r="E11" s="58" t="s">
        <v>65</v>
      </c>
      <c r="F11" s="58" t="s">
        <v>240</v>
      </c>
      <c r="G11" s="68"/>
      <c r="H11" s="69">
        <f t="shared" si="0"/>
        <v>764.1</v>
      </c>
      <c r="I11" s="69">
        <f t="shared" si="0"/>
        <v>764.1</v>
      </c>
      <c r="J11" s="69">
        <f>I11/H11*100</f>
        <v>100</v>
      </c>
    </row>
    <row r="12" spans="1:10" ht="35.25" customHeight="1">
      <c r="A12" s="120" t="s">
        <v>266</v>
      </c>
      <c r="B12" s="120"/>
      <c r="C12" s="120"/>
      <c r="D12" s="58" t="s">
        <v>90</v>
      </c>
      <c r="E12" s="58" t="s">
        <v>65</v>
      </c>
      <c r="F12" s="58" t="s">
        <v>265</v>
      </c>
      <c r="G12" s="68"/>
      <c r="H12" s="69">
        <f t="shared" si="0"/>
        <v>764.1</v>
      </c>
      <c r="I12" s="69">
        <f t="shared" si="0"/>
        <v>764.1</v>
      </c>
      <c r="J12" s="69">
        <f>I12/H12*100</f>
        <v>100</v>
      </c>
    </row>
    <row r="13" spans="1:10" ht="21.75" customHeight="1">
      <c r="A13" s="120" t="s">
        <v>140</v>
      </c>
      <c r="B13" s="120"/>
      <c r="C13" s="120"/>
      <c r="D13" s="58" t="s">
        <v>90</v>
      </c>
      <c r="E13" s="58" t="s">
        <v>65</v>
      </c>
      <c r="F13" s="58" t="s">
        <v>173</v>
      </c>
      <c r="G13" s="68"/>
      <c r="H13" s="69">
        <f t="shared" si="0"/>
        <v>764.1</v>
      </c>
      <c r="I13" s="69">
        <f t="shared" si="0"/>
        <v>764.1</v>
      </c>
      <c r="J13" s="69">
        <f aca="true" t="shared" si="1" ref="J13:J162">I13/H13*100</f>
        <v>100</v>
      </c>
    </row>
    <row r="14" spans="1:10" ht="66" customHeight="1">
      <c r="A14" s="132" t="s">
        <v>142</v>
      </c>
      <c r="B14" s="132"/>
      <c r="C14" s="132"/>
      <c r="D14" s="58" t="s">
        <v>90</v>
      </c>
      <c r="E14" s="58" t="s">
        <v>65</v>
      </c>
      <c r="F14" s="58" t="s">
        <v>173</v>
      </c>
      <c r="G14" s="58" t="s">
        <v>141</v>
      </c>
      <c r="H14" s="69">
        <v>764.1</v>
      </c>
      <c r="I14" s="69">
        <v>764.1</v>
      </c>
      <c r="J14" s="69">
        <f t="shared" si="1"/>
        <v>100</v>
      </c>
    </row>
    <row r="15" spans="1:10" ht="81.75" customHeight="1">
      <c r="A15" s="120" t="s">
        <v>66</v>
      </c>
      <c r="B15" s="120"/>
      <c r="C15" s="120"/>
      <c r="D15" s="58" t="s">
        <v>90</v>
      </c>
      <c r="E15" s="58" t="s">
        <v>67</v>
      </c>
      <c r="F15" s="68"/>
      <c r="G15" s="68"/>
      <c r="H15" s="69">
        <f>H16+H22</f>
        <v>4910.200000000001</v>
      </c>
      <c r="I15" s="69">
        <f>I16+I22</f>
        <v>4892.8</v>
      </c>
      <c r="J15" s="69">
        <f t="shared" si="1"/>
        <v>99.64563561565718</v>
      </c>
    </row>
    <row r="16" spans="1:10" ht="62.25" customHeight="1">
      <c r="A16" s="120" t="s">
        <v>239</v>
      </c>
      <c r="B16" s="120"/>
      <c r="C16" s="120"/>
      <c r="D16" s="58" t="s">
        <v>90</v>
      </c>
      <c r="E16" s="58" t="s">
        <v>67</v>
      </c>
      <c r="F16" s="58" t="s">
        <v>240</v>
      </c>
      <c r="G16" s="68"/>
      <c r="H16" s="69">
        <f>H17</f>
        <v>4906.400000000001</v>
      </c>
      <c r="I16" s="69">
        <f>I17</f>
        <v>4889</v>
      </c>
      <c r="J16" s="69">
        <f t="shared" si="1"/>
        <v>99.64536116093264</v>
      </c>
    </row>
    <row r="17" spans="1:10" ht="32.25" customHeight="1">
      <c r="A17" s="120" t="s">
        <v>267</v>
      </c>
      <c r="B17" s="120"/>
      <c r="C17" s="120"/>
      <c r="D17" s="58" t="s">
        <v>90</v>
      </c>
      <c r="E17" s="58" t="s">
        <v>67</v>
      </c>
      <c r="F17" s="58" t="s">
        <v>303</v>
      </c>
      <c r="G17" s="68"/>
      <c r="H17" s="69">
        <f>H18</f>
        <v>4906.400000000001</v>
      </c>
      <c r="I17" s="69">
        <f>I18</f>
        <v>4889</v>
      </c>
      <c r="J17" s="69">
        <f t="shared" si="1"/>
        <v>99.64536116093264</v>
      </c>
    </row>
    <row r="18" spans="1:10" ht="22.5" customHeight="1">
      <c r="A18" s="120" t="s">
        <v>140</v>
      </c>
      <c r="B18" s="120"/>
      <c r="C18" s="120"/>
      <c r="D18" s="58" t="s">
        <v>90</v>
      </c>
      <c r="E18" s="58" t="s">
        <v>67</v>
      </c>
      <c r="F18" s="58" t="s">
        <v>208</v>
      </c>
      <c r="G18" s="68"/>
      <c r="H18" s="69">
        <f>H19+H20+H21</f>
        <v>4906.400000000001</v>
      </c>
      <c r="I18" s="69">
        <f>I19+I20+I21</f>
        <v>4889</v>
      </c>
      <c r="J18" s="69">
        <f t="shared" si="1"/>
        <v>99.64536116093264</v>
      </c>
    </row>
    <row r="19" spans="1:10" ht="63.75" customHeight="1">
      <c r="A19" s="132" t="s">
        <v>142</v>
      </c>
      <c r="B19" s="132"/>
      <c r="C19" s="132"/>
      <c r="D19" s="58" t="s">
        <v>90</v>
      </c>
      <c r="E19" s="58" t="s">
        <v>67</v>
      </c>
      <c r="F19" s="58" t="s">
        <v>208</v>
      </c>
      <c r="G19" s="58" t="s">
        <v>141</v>
      </c>
      <c r="H19" s="69">
        <v>3439.1</v>
      </c>
      <c r="I19" s="69">
        <v>3439.1</v>
      </c>
      <c r="J19" s="69">
        <f t="shared" si="1"/>
        <v>100</v>
      </c>
    </row>
    <row r="20" spans="1:10" ht="24" customHeight="1">
      <c r="A20" s="120" t="s">
        <v>179</v>
      </c>
      <c r="B20" s="120"/>
      <c r="C20" s="120"/>
      <c r="D20" s="58" t="s">
        <v>90</v>
      </c>
      <c r="E20" s="58" t="s">
        <v>67</v>
      </c>
      <c r="F20" s="58" t="s">
        <v>208</v>
      </c>
      <c r="G20" s="58" t="s">
        <v>143</v>
      </c>
      <c r="H20" s="69">
        <v>1387</v>
      </c>
      <c r="I20" s="73">
        <v>1369.7</v>
      </c>
      <c r="J20" s="69">
        <f t="shared" si="1"/>
        <v>98.75270367700072</v>
      </c>
    </row>
    <row r="21" spans="1:10" ht="19.5" customHeight="1">
      <c r="A21" s="120" t="s">
        <v>145</v>
      </c>
      <c r="B21" s="120"/>
      <c r="C21" s="120"/>
      <c r="D21" s="58" t="s">
        <v>90</v>
      </c>
      <c r="E21" s="58" t="s">
        <v>67</v>
      </c>
      <c r="F21" s="58" t="s">
        <v>208</v>
      </c>
      <c r="G21" s="58" t="s">
        <v>144</v>
      </c>
      <c r="H21" s="69">
        <v>80.3</v>
      </c>
      <c r="I21" s="69">
        <v>80.2</v>
      </c>
      <c r="J21" s="69">
        <f t="shared" si="1"/>
        <v>99.87546699875467</v>
      </c>
    </row>
    <row r="22" spans="1:10" ht="19.5" customHeight="1">
      <c r="A22" s="120" t="s">
        <v>268</v>
      </c>
      <c r="B22" s="120"/>
      <c r="C22" s="120"/>
      <c r="D22" s="58" t="s">
        <v>90</v>
      </c>
      <c r="E22" s="58" t="s">
        <v>67</v>
      </c>
      <c r="F22" s="58" t="s">
        <v>269</v>
      </c>
      <c r="G22" s="58"/>
      <c r="H22" s="69">
        <f>H23</f>
        <v>3.8</v>
      </c>
      <c r="I22" s="69">
        <f>I23</f>
        <v>3.8</v>
      </c>
      <c r="J22" s="69">
        <f t="shared" si="1"/>
        <v>100</v>
      </c>
    </row>
    <row r="23" spans="1:10" ht="53.25" customHeight="1">
      <c r="A23" s="120" t="s">
        <v>146</v>
      </c>
      <c r="B23" s="120"/>
      <c r="C23" s="120"/>
      <c r="D23" s="58" t="s">
        <v>90</v>
      </c>
      <c r="E23" s="58" t="s">
        <v>67</v>
      </c>
      <c r="F23" s="58" t="s">
        <v>209</v>
      </c>
      <c r="G23" s="58"/>
      <c r="H23" s="69">
        <f>H24</f>
        <v>3.8</v>
      </c>
      <c r="I23" s="69">
        <f>I24</f>
        <v>3.8</v>
      </c>
      <c r="J23" s="69">
        <f t="shared" si="1"/>
        <v>100</v>
      </c>
    </row>
    <row r="24" spans="1:10" ht="24" customHeight="1">
      <c r="A24" s="120" t="s">
        <v>179</v>
      </c>
      <c r="B24" s="120"/>
      <c r="C24" s="120"/>
      <c r="D24" s="58" t="s">
        <v>90</v>
      </c>
      <c r="E24" s="58" t="s">
        <v>67</v>
      </c>
      <c r="F24" s="58" t="s">
        <v>209</v>
      </c>
      <c r="G24" s="58" t="s">
        <v>143</v>
      </c>
      <c r="H24" s="69">
        <v>3.8</v>
      </c>
      <c r="I24" s="69">
        <v>3.8</v>
      </c>
      <c r="J24" s="69">
        <f t="shared" si="1"/>
        <v>100</v>
      </c>
    </row>
    <row r="25" spans="1:10" ht="50.25" customHeight="1">
      <c r="A25" s="120" t="s">
        <v>157</v>
      </c>
      <c r="B25" s="120"/>
      <c r="C25" s="120"/>
      <c r="D25" s="58" t="s">
        <v>90</v>
      </c>
      <c r="E25" s="58" t="s">
        <v>129</v>
      </c>
      <c r="F25" s="58"/>
      <c r="G25" s="58"/>
      <c r="H25" s="69">
        <f aca="true" t="shared" si="2" ref="H25:I28">H26</f>
        <v>104.9</v>
      </c>
      <c r="I25" s="69">
        <f t="shared" si="2"/>
        <v>104.9</v>
      </c>
      <c r="J25" s="69">
        <f t="shared" si="1"/>
        <v>100</v>
      </c>
    </row>
    <row r="26" spans="1:10" ht="26.25" customHeight="1">
      <c r="A26" s="120" t="s">
        <v>270</v>
      </c>
      <c r="B26" s="120"/>
      <c r="C26" s="120"/>
      <c r="D26" s="58" t="s">
        <v>90</v>
      </c>
      <c r="E26" s="58" t="s">
        <v>129</v>
      </c>
      <c r="F26" s="58" t="s">
        <v>272</v>
      </c>
      <c r="G26" s="58"/>
      <c r="H26" s="69">
        <f t="shared" si="2"/>
        <v>104.9</v>
      </c>
      <c r="I26" s="69">
        <f t="shared" si="2"/>
        <v>104.9</v>
      </c>
      <c r="J26" s="69">
        <f t="shared" si="1"/>
        <v>100</v>
      </c>
    </row>
    <row r="27" spans="1:10" ht="51" customHeight="1">
      <c r="A27" s="120" t="s">
        <v>271</v>
      </c>
      <c r="B27" s="120"/>
      <c r="C27" s="120"/>
      <c r="D27" s="58" t="s">
        <v>90</v>
      </c>
      <c r="E27" s="58" t="s">
        <v>129</v>
      </c>
      <c r="F27" s="58" t="s">
        <v>273</v>
      </c>
      <c r="G27" s="58"/>
      <c r="H27" s="69">
        <f t="shared" si="2"/>
        <v>104.9</v>
      </c>
      <c r="I27" s="69">
        <f t="shared" si="2"/>
        <v>104.9</v>
      </c>
      <c r="J27" s="69">
        <f t="shared" si="1"/>
        <v>100</v>
      </c>
    </row>
    <row r="28" spans="1:10" ht="25.5" customHeight="1">
      <c r="A28" s="120" t="s">
        <v>140</v>
      </c>
      <c r="B28" s="120"/>
      <c r="C28" s="120"/>
      <c r="D28" s="58" t="s">
        <v>90</v>
      </c>
      <c r="E28" s="58" t="s">
        <v>129</v>
      </c>
      <c r="F28" s="58" t="s">
        <v>174</v>
      </c>
      <c r="G28" s="58"/>
      <c r="H28" s="69">
        <f t="shared" si="2"/>
        <v>104.9</v>
      </c>
      <c r="I28" s="69">
        <f t="shared" si="2"/>
        <v>104.9</v>
      </c>
      <c r="J28" s="69">
        <f t="shared" si="1"/>
        <v>100</v>
      </c>
    </row>
    <row r="29" spans="1:10" ht="15" customHeight="1">
      <c r="A29" s="127" t="s">
        <v>26</v>
      </c>
      <c r="B29" s="127"/>
      <c r="C29" s="127"/>
      <c r="D29" s="58" t="s">
        <v>90</v>
      </c>
      <c r="E29" s="58" t="s">
        <v>129</v>
      </c>
      <c r="F29" s="58" t="s">
        <v>174</v>
      </c>
      <c r="G29" s="58" t="s">
        <v>147</v>
      </c>
      <c r="H29" s="69">
        <v>104.9</v>
      </c>
      <c r="I29" s="69">
        <v>104.9</v>
      </c>
      <c r="J29" s="69">
        <f t="shared" si="1"/>
        <v>100</v>
      </c>
    </row>
    <row r="30" spans="1:10" ht="24" customHeight="1" hidden="1">
      <c r="A30" s="124" t="s">
        <v>304</v>
      </c>
      <c r="B30" s="125"/>
      <c r="C30" s="126"/>
      <c r="D30" s="58" t="s">
        <v>90</v>
      </c>
      <c r="E30" s="58" t="s">
        <v>305</v>
      </c>
      <c r="F30" s="58"/>
      <c r="G30" s="58"/>
      <c r="H30" s="69">
        <f aca="true" t="shared" si="3" ref="H30:I32">H31</f>
        <v>0</v>
      </c>
      <c r="I30" s="69">
        <f t="shared" si="3"/>
        <v>0</v>
      </c>
      <c r="J30" s="69" t="e">
        <f t="shared" si="1"/>
        <v>#DIV/0!</v>
      </c>
    </row>
    <row r="31" spans="1:10" ht="66.75" customHeight="1" hidden="1">
      <c r="A31" s="124" t="s">
        <v>239</v>
      </c>
      <c r="B31" s="125"/>
      <c r="C31" s="126"/>
      <c r="D31" s="58" t="s">
        <v>90</v>
      </c>
      <c r="E31" s="58" t="s">
        <v>305</v>
      </c>
      <c r="F31" s="58" t="s">
        <v>240</v>
      </c>
      <c r="G31" s="58"/>
      <c r="H31" s="69">
        <f t="shared" si="3"/>
        <v>0</v>
      </c>
      <c r="I31" s="69">
        <f t="shared" si="3"/>
        <v>0</v>
      </c>
      <c r="J31" s="69" t="e">
        <f t="shared" si="1"/>
        <v>#DIV/0!</v>
      </c>
    </row>
    <row r="32" spans="1:10" ht="24" customHeight="1" hidden="1">
      <c r="A32" s="124" t="s">
        <v>306</v>
      </c>
      <c r="B32" s="125"/>
      <c r="C32" s="126"/>
      <c r="D32" s="58" t="s">
        <v>90</v>
      </c>
      <c r="E32" s="58" t="s">
        <v>305</v>
      </c>
      <c r="F32" s="58" t="s">
        <v>307</v>
      </c>
      <c r="G32" s="58"/>
      <c r="H32" s="69">
        <f t="shared" si="3"/>
        <v>0</v>
      </c>
      <c r="I32" s="69">
        <f t="shared" si="3"/>
        <v>0</v>
      </c>
      <c r="J32" s="69" t="e">
        <f t="shared" si="1"/>
        <v>#DIV/0!</v>
      </c>
    </row>
    <row r="33" spans="1:10" ht="26.25" customHeight="1" hidden="1">
      <c r="A33" s="124" t="s">
        <v>140</v>
      </c>
      <c r="B33" s="125"/>
      <c r="C33" s="126"/>
      <c r="D33" s="58" t="s">
        <v>90</v>
      </c>
      <c r="E33" s="58" t="s">
        <v>305</v>
      </c>
      <c r="F33" s="58" t="s">
        <v>308</v>
      </c>
      <c r="G33" s="58"/>
      <c r="H33" s="69">
        <f>H34+H35</f>
        <v>0</v>
      </c>
      <c r="I33" s="69">
        <f>I34+I35</f>
        <v>0</v>
      </c>
      <c r="J33" s="69" t="e">
        <f t="shared" si="1"/>
        <v>#DIV/0!</v>
      </c>
    </row>
    <row r="34" spans="1:10" ht="36.75" customHeight="1" hidden="1">
      <c r="A34" s="124" t="s">
        <v>215</v>
      </c>
      <c r="B34" s="125"/>
      <c r="C34" s="126"/>
      <c r="D34" s="58" t="s">
        <v>90</v>
      </c>
      <c r="E34" s="58" t="s">
        <v>305</v>
      </c>
      <c r="F34" s="58" t="s">
        <v>308</v>
      </c>
      <c r="G34" s="58" t="s">
        <v>143</v>
      </c>
      <c r="H34" s="69">
        <v>0</v>
      </c>
      <c r="I34" s="69">
        <v>0</v>
      </c>
      <c r="J34" s="69" t="e">
        <f t="shared" si="1"/>
        <v>#DIV/0!</v>
      </c>
    </row>
    <row r="35" spans="1:10" ht="24" customHeight="1" hidden="1">
      <c r="A35" s="127" t="s">
        <v>145</v>
      </c>
      <c r="B35" s="127"/>
      <c r="C35" s="127"/>
      <c r="D35" s="58" t="s">
        <v>90</v>
      </c>
      <c r="E35" s="58" t="s">
        <v>305</v>
      </c>
      <c r="F35" s="58" t="s">
        <v>308</v>
      </c>
      <c r="G35" s="58" t="s">
        <v>144</v>
      </c>
      <c r="H35" s="69">
        <v>0</v>
      </c>
      <c r="I35" s="69">
        <v>0</v>
      </c>
      <c r="J35" s="69" t="e">
        <f t="shared" si="1"/>
        <v>#DIV/0!</v>
      </c>
    </row>
    <row r="36" spans="1:10" ht="12" customHeight="1">
      <c r="A36" s="120" t="s">
        <v>109</v>
      </c>
      <c r="B36" s="120"/>
      <c r="C36" s="120"/>
      <c r="D36" s="58" t="s">
        <v>90</v>
      </c>
      <c r="E36" s="58" t="s">
        <v>107</v>
      </c>
      <c r="F36" s="58"/>
      <c r="G36" s="58"/>
      <c r="H36" s="69">
        <f aca="true" t="shared" si="4" ref="H36:I39">H37</f>
        <v>1008.4</v>
      </c>
      <c r="I36" s="69">
        <f t="shared" si="4"/>
        <v>0</v>
      </c>
      <c r="J36" s="69">
        <f t="shared" si="1"/>
        <v>0</v>
      </c>
    </row>
    <row r="37" spans="1:10" ht="63.75" customHeight="1">
      <c r="A37" s="120" t="s">
        <v>239</v>
      </c>
      <c r="B37" s="120"/>
      <c r="C37" s="120"/>
      <c r="D37" s="58" t="s">
        <v>90</v>
      </c>
      <c r="E37" s="58" t="s">
        <v>107</v>
      </c>
      <c r="F37" s="58" t="s">
        <v>240</v>
      </c>
      <c r="G37" s="58"/>
      <c r="H37" s="69">
        <f t="shared" si="4"/>
        <v>1008.4</v>
      </c>
      <c r="I37" s="69">
        <f t="shared" si="4"/>
        <v>0</v>
      </c>
      <c r="J37" s="69">
        <f t="shared" si="1"/>
        <v>0</v>
      </c>
    </row>
    <row r="38" spans="1:10" ht="22.5" customHeight="1">
      <c r="A38" s="120" t="s">
        <v>274</v>
      </c>
      <c r="B38" s="120"/>
      <c r="C38" s="120"/>
      <c r="D38" s="58" t="s">
        <v>90</v>
      </c>
      <c r="E38" s="58" t="s">
        <v>107</v>
      </c>
      <c r="F38" s="58" t="s">
        <v>275</v>
      </c>
      <c r="G38" s="58"/>
      <c r="H38" s="69">
        <f t="shared" si="4"/>
        <v>1008.4</v>
      </c>
      <c r="I38" s="69">
        <f t="shared" si="4"/>
        <v>0</v>
      </c>
      <c r="J38" s="69">
        <f t="shared" si="1"/>
        <v>0</v>
      </c>
    </row>
    <row r="39" spans="1:10" ht="22.5" customHeight="1">
      <c r="A39" s="120" t="s">
        <v>210</v>
      </c>
      <c r="B39" s="120"/>
      <c r="C39" s="120"/>
      <c r="D39" s="58" t="s">
        <v>90</v>
      </c>
      <c r="E39" s="58" t="s">
        <v>107</v>
      </c>
      <c r="F39" s="58" t="s">
        <v>175</v>
      </c>
      <c r="G39" s="58"/>
      <c r="H39" s="69">
        <f t="shared" si="4"/>
        <v>1008.4</v>
      </c>
      <c r="I39" s="69">
        <f t="shared" si="4"/>
        <v>0</v>
      </c>
      <c r="J39" s="69">
        <f t="shared" si="1"/>
        <v>0</v>
      </c>
    </row>
    <row r="40" spans="1:10" ht="12.75" customHeight="1">
      <c r="A40" s="120" t="s">
        <v>145</v>
      </c>
      <c r="B40" s="120"/>
      <c r="C40" s="120"/>
      <c r="D40" s="58" t="s">
        <v>90</v>
      </c>
      <c r="E40" s="58" t="s">
        <v>107</v>
      </c>
      <c r="F40" s="58" t="s">
        <v>175</v>
      </c>
      <c r="G40" s="58" t="s">
        <v>144</v>
      </c>
      <c r="H40" s="69">
        <v>1008.4</v>
      </c>
      <c r="I40" s="69">
        <v>0</v>
      </c>
      <c r="J40" s="69">
        <f t="shared" si="1"/>
        <v>0</v>
      </c>
    </row>
    <row r="41" spans="1:10" ht="24" customHeight="1">
      <c r="A41" s="120" t="s">
        <v>68</v>
      </c>
      <c r="B41" s="120"/>
      <c r="C41" s="120"/>
      <c r="D41" s="58" t="s">
        <v>90</v>
      </c>
      <c r="E41" s="58" t="s">
        <v>92</v>
      </c>
      <c r="F41" s="68"/>
      <c r="G41" s="68"/>
      <c r="H41" s="69">
        <f>H42+H46</f>
        <v>80</v>
      </c>
      <c r="I41" s="69">
        <f>I42+I46</f>
        <v>0</v>
      </c>
      <c r="J41" s="69">
        <f t="shared" si="1"/>
        <v>0</v>
      </c>
    </row>
    <row r="42" spans="1:10" ht="66.75" customHeight="1" hidden="1">
      <c r="A42" s="117" t="s">
        <v>389</v>
      </c>
      <c r="B42" s="118"/>
      <c r="C42" s="119"/>
      <c r="D42" s="58" t="s">
        <v>90</v>
      </c>
      <c r="E42" s="58" t="s">
        <v>92</v>
      </c>
      <c r="F42" s="58" t="s">
        <v>390</v>
      </c>
      <c r="G42" s="68"/>
      <c r="H42" s="69">
        <f aca="true" t="shared" si="5" ref="H42:I44">H43</f>
        <v>0</v>
      </c>
      <c r="I42" s="69">
        <f t="shared" si="5"/>
        <v>0</v>
      </c>
      <c r="J42" s="69" t="e">
        <f t="shared" si="1"/>
        <v>#DIV/0!</v>
      </c>
    </row>
    <row r="43" spans="1:10" ht="24" customHeight="1" hidden="1">
      <c r="A43" s="117" t="s">
        <v>223</v>
      </c>
      <c r="B43" s="118"/>
      <c r="C43" s="119"/>
      <c r="D43" s="58" t="s">
        <v>90</v>
      </c>
      <c r="E43" s="58" t="s">
        <v>92</v>
      </c>
      <c r="F43" s="58" t="s">
        <v>388</v>
      </c>
      <c r="G43" s="68"/>
      <c r="H43" s="69">
        <f t="shared" si="5"/>
        <v>0</v>
      </c>
      <c r="I43" s="69">
        <f t="shared" si="5"/>
        <v>0</v>
      </c>
      <c r="J43" s="69" t="e">
        <f t="shared" si="1"/>
        <v>#DIV/0!</v>
      </c>
    </row>
    <row r="44" spans="1:10" ht="56.25" customHeight="1" hidden="1">
      <c r="A44" s="117" t="s">
        <v>387</v>
      </c>
      <c r="B44" s="118"/>
      <c r="C44" s="119"/>
      <c r="D44" s="58" t="s">
        <v>90</v>
      </c>
      <c r="E44" s="58" t="s">
        <v>92</v>
      </c>
      <c r="F44" s="58" t="s">
        <v>386</v>
      </c>
      <c r="G44" s="68"/>
      <c r="H44" s="69">
        <f t="shared" si="5"/>
        <v>0</v>
      </c>
      <c r="I44" s="69">
        <f t="shared" si="5"/>
        <v>0</v>
      </c>
      <c r="J44" s="69" t="e">
        <f t="shared" si="1"/>
        <v>#DIV/0!</v>
      </c>
    </row>
    <row r="45" spans="1:10" ht="24" customHeight="1" hidden="1">
      <c r="A45" s="117" t="s">
        <v>179</v>
      </c>
      <c r="B45" s="118"/>
      <c r="C45" s="119"/>
      <c r="D45" s="58" t="s">
        <v>90</v>
      </c>
      <c r="E45" s="58" t="s">
        <v>92</v>
      </c>
      <c r="F45" s="58" t="s">
        <v>386</v>
      </c>
      <c r="G45" s="68">
        <v>200</v>
      </c>
      <c r="H45" s="69">
        <v>0</v>
      </c>
      <c r="I45" s="69">
        <v>0</v>
      </c>
      <c r="J45" s="69" t="e">
        <f t="shared" si="1"/>
        <v>#DIV/0!</v>
      </c>
    </row>
    <row r="46" spans="1:10" ht="61.5" customHeight="1">
      <c r="A46" s="120" t="s">
        <v>239</v>
      </c>
      <c r="B46" s="120"/>
      <c r="C46" s="120"/>
      <c r="D46" s="58" t="s">
        <v>90</v>
      </c>
      <c r="E46" s="58" t="s">
        <v>92</v>
      </c>
      <c r="F46" s="58" t="s">
        <v>240</v>
      </c>
      <c r="G46" s="68"/>
      <c r="H46" s="69">
        <f>H47</f>
        <v>80</v>
      </c>
      <c r="I46" s="69">
        <f>I47</f>
        <v>0</v>
      </c>
      <c r="J46" s="69">
        <f t="shared" si="1"/>
        <v>0</v>
      </c>
    </row>
    <row r="47" spans="1:10" ht="29.25" customHeight="1">
      <c r="A47" s="128" t="s">
        <v>375</v>
      </c>
      <c r="B47" s="128"/>
      <c r="C47" s="128"/>
      <c r="D47" s="58" t="s">
        <v>90</v>
      </c>
      <c r="E47" s="58" t="s">
        <v>92</v>
      </c>
      <c r="F47" s="58" t="s">
        <v>307</v>
      </c>
      <c r="G47" s="68"/>
      <c r="H47" s="69">
        <f>H48</f>
        <v>80</v>
      </c>
      <c r="I47" s="69">
        <f>I48</f>
        <v>0</v>
      </c>
      <c r="J47" s="69">
        <f t="shared" si="1"/>
        <v>0</v>
      </c>
    </row>
    <row r="48" spans="1:10" ht="21.75" customHeight="1">
      <c r="A48" s="120" t="s">
        <v>376</v>
      </c>
      <c r="B48" s="120"/>
      <c r="C48" s="120"/>
      <c r="D48" s="58" t="s">
        <v>90</v>
      </c>
      <c r="E48" s="58" t="s">
        <v>92</v>
      </c>
      <c r="F48" s="58" t="s">
        <v>377</v>
      </c>
      <c r="G48" s="68"/>
      <c r="H48" s="69">
        <f>H50+H49</f>
        <v>80</v>
      </c>
      <c r="I48" s="69">
        <f>I50+I49</f>
        <v>0</v>
      </c>
      <c r="J48" s="69">
        <f t="shared" si="1"/>
        <v>0</v>
      </c>
    </row>
    <row r="49" spans="1:10" ht="21.75" customHeight="1" hidden="1">
      <c r="A49" s="117" t="s">
        <v>179</v>
      </c>
      <c r="B49" s="118"/>
      <c r="C49" s="119"/>
      <c r="D49" s="58" t="s">
        <v>90</v>
      </c>
      <c r="E49" s="58" t="s">
        <v>92</v>
      </c>
      <c r="F49" s="58" t="s">
        <v>377</v>
      </c>
      <c r="G49" s="68">
        <v>200</v>
      </c>
      <c r="H49" s="69">
        <v>0</v>
      </c>
      <c r="I49" s="69">
        <v>0</v>
      </c>
      <c r="J49" s="69" t="e">
        <f t="shared" si="1"/>
        <v>#DIV/0!</v>
      </c>
    </row>
    <row r="50" spans="1:10" ht="12" customHeight="1">
      <c r="A50" s="120" t="s">
        <v>145</v>
      </c>
      <c r="B50" s="120"/>
      <c r="C50" s="120"/>
      <c r="D50" s="58" t="s">
        <v>90</v>
      </c>
      <c r="E50" s="58" t="s">
        <v>92</v>
      </c>
      <c r="F50" s="58" t="s">
        <v>377</v>
      </c>
      <c r="G50" s="68">
        <v>800</v>
      </c>
      <c r="H50" s="69">
        <v>80</v>
      </c>
      <c r="I50" s="69">
        <v>0</v>
      </c>
      <c r="J50" s="69">
        <f t="shared" si="1"/>
        <v>0</v>
      </c>
    </row>
    <row r="51" spans="1:10" ht="23.25" customHeight="1">
      <c r="A51" s="127" t="s">
        <v>131</v>
      </c>
      <c r="B51" s="127"/>
      <c r="C51" s="127"/>
      <c r="D51" s="58" t="s">
        <v>90</v>
      </c>
      <c r="E51" s="58" t="s">
        <v>112</v>
      </c>
      <c r="F51" s="58"/>
      <c r="G51" s="58"/>
      <c r="H51" s="69">
        <f aca="true" t="shared" si="6" ref="H51:I54">H52</f>
        <v>296.6</v>
      </c>
      <c r="I51" s="69">
        <f t="shared" si="6"/>
        <v>296.6</v>
      </c>
      <c r="J51" s="69">
        <f t="shared" si="1"/>
        <v>100</v>
      </c>
    </row>
    <row r="52" spans="1:10" ht="30.75" customHeight="1">
      <c r="A52" s="127" t="s">
        <v>113</v>
      </c>
      <c r="B52" s="127"/>
      <c r="C52" s="127"/>
      <c r="D52" s="58" t="s">
        <v>90</v>
      </c>
      <c r="E52" s="58" t="s">
        <v>112</v>
      </c>
      <c r="F52" s="58" t="s">
        <v>176</v>
      </c>
      <c r="G52" s="58"/>
      <c r="H52" s="69">
        <f>H53</f>
        <v>296.6</v>
      </c>
      <c r="I52" s="69">
        <f>I53</f>
        <v>296.6</v>
      </c>
      <c r="J52" s="69">
        <f t="shared" si="1"/>
        <v>100</v>
      </c>
    </row>
    <row r="53" spans="1:10" ht="41.25" customHeight="1">
      <c r="A53" s="120" t="s">
        <v>276</v>
      </c>
      <c r="B53" s="120"/>
      <c r="C53" s="120"/>
      <c r="D53" s="58" t="s">
        <v>90</v>
      </c>
      <c r="E53" s="58" t="s">
        <v>112</v>
      </c>
      <c r="F53" s="58" t="s">
        <v>277</v>
      </c>
      <c r="G53" s="58"/>
      <c r="H53" s="69">
        <f>H54</f>
        <v>296.6</v>
      </c>
      <c r="I53" s="69">
        <f>I54</f>
        <v>296.6</v>
      </c>
      <c r="J53" s="69">
        <f t="shared" si="1"/>
        <v>100</v>
      </c>
    </row>
    <row r="54" spans="1:10" ht="30" customHeight="1">
      <c r="A54" s="127" t="s">
        <v>113</v>
      </c>
      <c r="B54" s="127"/>
      <c r="C54" s="127"/>
      <c r="D54" s="58" t="s">
        <v>90</v>
      </c>
      <c r="E54" s="58" t="s">
        <v>112</v>
      </c>
      <c r="F54" s="58" t="s">
        <v>278</v>
      </c>
      <c r="G54" s="58"/>
      <c r="H54" s="69">
        <f t="shared" si="6"/>
        <v>296.6</v>
      </c>
      <c r="I54" s="69">
        <f t="shared" si="6"/>
        <v>296.6</v>
      </c>
      <c r="J54" s="69">
        <f t="shared" si="1"/>
        <v>100</v>
      </c>
    </row>
    <row r="55" spans="1:10" ht="66" customHeight="1">
      <c r="A55" s="132" t="s">
        <v>142</v>
      </c>
      <c r="B55" s="132"/>
      <c r="C55" s="132"/>
      <c r="D55" s="58" t="s">
        <v>90</v>
      </c>
      <c r="E55" s="58" t="s">
        <v>112</v>
      </c>
      <c r="F55" s="58" t="s">
        <v>278</v>
      </c>
      <c r="G55" s="58" t="s">
        <v>141</v>
      </c>
      <c r="H55" s="69">
        <v>296.6</v>
      </c>
      <c r="I55" s="69">
        <v>296.6</v>
      </c>
      <c r="J55" s="69">
        <f t="shared" si="1"/>
        <v>100</v>
      </c>
    </row>
    <row r="56" spans="1:10" ht="44.25" customHeight="1">
      <c r="A56" s="121" t="s">
        <v>378</v>
      </c>
      <c r="B56" s="122"/>
      <c r="C56" s="123"/>
      <c r="D56" s="58" t="s">
        <v>90</v>
      </c>
      <c r="E56" s="58" t="s">
        <v>379</v>
      </c>
      <c r="F56" s="58"/>
      <c r="G56" s="58"/>
      <c r="H56" s="69">
        <f aca="true" t="shared" si="7" ref="H56:I59">H57</f>
        <v>2</v>
      </c>
      <c r="I56" s="69">
        <f t="shared" si="7"/>
        <v>2</v>
      </c>
      <c r="J56" s="69">
        <f t="shared" si="1"/>
        <v>100</v>
      </c>
    </row>
    <row r="57" spans="1:10" ht="54.75" customHeight="1">
      <c r="A57" s="121" t="s">
        <v>177</v>
      </c>
      <c r="B57" s="122"/>
      <c r="C57" s="123"/>
      <c r="D57" s="58" t="s">
        <v>90</v>
      </c>
      <c r="E57" s="58" t="s">
        <v>379</v>
      </c>
      <c r="F57" s="58" t="s">
        <v>181</v>
      </c>
      <c r="G57" s="58"/>
      <c r="H57" s="69">
        <f t="shared" si="7"/>
        <v>2</v>
      </c>
      <c r="I57" s="69">
        <f t="shared" si="7"/>
        <v>2</v>
      </c>
      <c r="J57" s="69">
        <f t="shared" si="1"/>
        <v>100</v>
      </c>
    </row>
    <row r="58" spans="1:10" ht="22.5" customHeight="1">
      <c r="A58" s="121" t="s">
        <v>223</v>
      </c>
      <c r="B58" s="122"/>
      <c r="C58" s="123"/>
      <c r="D58" s="58" t="s">
        <v>90</v>
      </c>
      <c r="E58" s="58" t="s">
        <v>379</v>
      </c>
      <c r="F58" s="58" t="s">
        <v>280</v>
      </c>
      <c r="G58" s="58"/>
      <c r="H58" s="69">
        <f t="shared" si="7"/>
        <v>2</v>
      </c>
      <c r="I58" s="69">
        <f t="shared" si="7"/>
        <v>2</v>
      </c>
      <c r="J58" s="69">
        <f t="shared" si="1"/>
        <v>100</v>
      </c>
    </row>
    <row r="59" spans="1:10" ht="41.25" customHeight="1">
      <c r="A59" s="121" t="s">
        <v>338</v>
      </c>
      <c r="B59" s="122"/>
      <c r="C59" s="123"/>
      <c r="D59" s="58" t="s">
        <v>90</v>
      </c>
      <c r="E59" s="58" t="s">
        <v>379</v>
      </c>
      <c r="F59" s="58" t="s">
        <v>337</v>
      </c>
      <c r="G59" s="58"/>
      <c r="H59" s="69">
        <f t="shared" si="7"/>
        <v>2</v>
      </c>
      <c r="I59" s="69">
        <f t="shared" si="7"/>
        <v>2</v>
      </c>
      <c r="J59" s="69">
        <f t="shared" si="1"/>
        <v>100</v>
      </c>
    </row>
    <row r="60" spans="1:10" ht="30.75" customHeight="1">
      <c r="A60" s="121" t="s">
        <v>215</v>
      </c>
      <c r="B60" s="122"/>
      <c r="C60" s="123"/>
      <c r="D60" s="58" t="s">
        <v>90</v>
      </c>
      <c r="E60" s="58" t="s">
        <v>379</v>
      </c>
      <c r="F60" s="58" t="s">
        <v>337</v>
      </c>
      <c r="G60" s="58" t="s">
        <v>143</v>
      </c>
      <c r="H60" s="69">
        <v>2</v>
      </c>
      <c r="I60" s="69">
        <v>2</v>
      </c>
      <c r="J60" s="69">
        <f t="shared" si="1"/>
        <v>100</v>
      </c>
    </row>
    <row r="61" spans="1:10" ht="42.75" customHeight="1">
      <c r="A61" s="120" t="s">
        <v>69</v>
      </c>
      <c r="B61" s="120"/>
      <c r="C61" s="120"/>
      <c r="D61" s="58" t="s">
        <v>90</v>
      </c>
      <c r="E61" s="58" t="s">
        <v>70</v>
      </c>
      <c r="F61" s="68"/>
      <c r="G61" s="68"/>
      <c r="H61" s="69">
        <f aca="true" t="shared" si="8" ref="H61:I64">H62</f>
        <v>2</v>
      </c>
      <c r="I61" s="69">
        <f t="shared" si="8"/>
        <v>2</v>
      </c>
      <c r="J61" s="69">
        <f t="shared" si="1"/>
        <v>100</v>
      </c>
    </row>
    <row r="62" spans="1:10" ht="51" customHeight="1">
      <c r="A62" s="120" t="s">
        <v>177</v>
      </c>
      <c r="B62" s="120"/>
      <c r="C62" s="120"/>
      <c r="D62" s="58" t="s">
        <v>90</v>
      </c>
      <c r="E62" s="58" t="s">
        <v>70</v>
      </c>
      <c r="F62" s="58" t="s">
        <v>181</v>
      </c>
      <c r="G62" s="68"/>
      <c r="H62" s="69">
        <f t="shared" si="8"/>
        <v>2</v>
      </c>
      <c r="I62" s="69">
        <f t="shared" si="8"/>
        <v>2</v>
      </c>
      <c r="J62" s="69">
        <f t="shared" si="1"/>
        <v>100</v>
      </c>
    </row>
    <row r="63" spans="1:10" ht="23.25" customHeight="1">
      <c r="A63" s="120" t="s">
        <v>223</v>
      </c>
      <c r="B63" s="120"/>
      <c r="C63" s="120"/>
      <c r="D63" s="58" t="s">
        <v>90</v>
      </c>
      <c r="E63" s="58" t="s">
        <v>70</v>
      </c>
      <c r="F63" s="58" t="s">
        <v>280</v>
      </c>
      <c r="G63" s="68"/>
      <c r="H63" s="69">
        <f t="shared" si="8"/>
        <v>2</v>
      </c>
      <c r="I63" s="69">
        <f t="shared" si="8"/>
        <v>2</v>
      </c>
      <c r="J63" s="69">
        <f t="shared" si="1"/>
        <v>100</v>
      </c>
    </row>
    <row r="64" spans="1:10" ht="31.5" customHeight="1">
      <c r="A64" s="120" t="s">
        <v>279</v>
      </c>
      <c r="B64" s="120"/>
      <c r="C64" s="120"/>
      <c r="D64" s="58" t="s">
        <v>90</v>
      </c>
      <c r="E64" s="58" t="s">
        <v>70</v>
      </c>
      <c r="F64" s="58" t="s">
        <v>281</v>
      </c>
      <c r="G64" s="68"/>
      <c r="H64" s="69">
        <f t="shared" si="8"/>
        <v>2</v>
      </c>
      <c r="I64" s="69">
        <f t="shared" si="8"/>
        <v>2</v>
      </c>
      <c r="J64" s="69">
        <f t="shared" si="1"/>
        <v>100</v>
      </c>
    </row>
    <row r="65" spans="1:10" ht="34.5" customHeight="1">
      <c r="A65" s="120" t="s">
        <v>178</v>
      </c>
      <c r="B65" s="120"/>
      <c r="C65" s="120"/>
      <c r="D65" s="58" t="s">
        <v>90</v>
      </c>
      <c r="E65" s="58" t="s">
        <v>70</v>
      </c>
      <c r="F65" s="58" t="s">
        <v>214</v>
      </c>
      <c r="G65" s="68"/>
      <c r="H65" s="69">
        <f>SUM(H66)</f>
        <v>2</v>
      </c>
      <c r="I65" s="69">
        <f>SUM(I66)</f>
        <v>2</v>
      </c>
      <c r="J65" s="69">
        <f t="shared" si="1"/>
        <v>100</v>
      </c>
    </row>
    <row r="66" spans="1:10" ht="21.75" customHeight="1">
      <c r="A66" s="120" t="s">
        <v>179</v>
      </c>
      <c r="B66" s="120"/>
      <c r="C66" s="120"/>
      <c r="D66" s="58" t="s">
        <v>90</v>
      </c>
      <c r="E66" s="58" t="s">
        <v>70</v>
      </c>
      <c r="F66" s="58" t="s">
        <v>214</v>
      </c>
      <c r="G66" s="58" t="s">
        <v>143</v>
      </c>
      <c r="H66" s="69">
        <v>2</v>
      </c>
      <c r="I66" s="69">
        <v>2</v>
      </c>
      <c r="J66" s="69">
        <f t="shared" si="1"/>
        <v>100</v>
      </c>
    </row>
    <row r="67" spans="1:10" ht="15" customHeight="1">
      <c r="A67" s="124" t="s">
        <v>309</v>
      </c>
      <c r="B67" s="125"/>
      <c r="C67" s="126"/>
      <c r="D67" s="58" t="s">
        <v>90</v>
      </c>
      <c r="E67" s="58" t="s">
        <v>314</v>
      </c>
      <c r="F67" s="58"/>
      <c r="G67" s="58"/>
      <c r="H67" s="69">
        <f aca="true" t="shared" si="9" ref="H67:I70">H68</f>
        <v>49</v>
      </c>
      <c r="I67" s="69">
        <f t="shared" si="9"/>
        <v>49</v>
      </c>
      <c r="J67" s="69">
        <f t="shared" si="1"/>
        <v>100</v>
      </c>
    </row>
    <row r="68" spans="1:10" ht="21.75" customHeight="1">
      <c r="A68" s="124" t="s">
        <v>310</v>
      </c>
      <c r="B68" s="125"/>
      <c r="C68" s="126"/>
      <c r="D68" s="58" t="s">
        <v>90</v>
      </c>
      <c r="E68" s="58" t="s">
        <v>314</v>
      </c>
      <c r="F68" s="58" t="s">
        <v>317</v>
      </c>
      <c r="G68" s="58"/>
      <c r="H68" s="69">
        <f t="shared" si="9"/>
        <v>49</v>
      </c>
      <c r="I68" s="69">
        <f t="shared" si="9"/>
        <v>49</v>
      </c>
      <c r="J68" s="69">
        <f t="shared" si="1"/>
        <v>100</v>
      </c>
    </row>
    <row r="69" spans="1:10" ht="30.75" customHeight="1">
      <c r="A69" s="124" t="s">
        <v>311</v>
      </c>
      <c r="B69" s="125"/>
      <c r="C69" s="126"/>
      <c r="D69" s="58" t="s">
        <v>90</v>
      </c>
      <c r="E69" s="58" t="s">
        <v>314</v>
      </c>
      <c r="F69" s="58" t="s">
        <v>316</v>
      </c>
      <c r="G69" s="58"/>
      <c r="H69" s="69">
        <f t="shared" si="9"/>
        <v>49</v>
      </c>
      <c r="I69" s="69">
        <f t="shared" si="9"/>
        <v>49</v>
      </c>
      <c r="J69" s="69">
        <f t="shared" si="1"/>
        <v>100</v>
      </c>
    </row>
    <row r="70" spans="1:10" ht="53.25" customHeight="1">
      <c r="A70" s="124" t="s">
        <v>312</v>
      </c>
      <c r="B70" s="125"/>
      <c r="C70" s="126"/>
      <c r="D70" s="58" t="s">
        <v>90</v>
      </c>
      <c r="E70" s="58" t="s">
        <v>314</v>
      </c>
      <c r="F70" s="58" t="s">
        <v>315</v>
      </c>
      <c r="G70" s="58"/>
      <c r="H70" s="69">
        <f t="shared" si="9"/>
        <v>49</v>
      </c>
      <c r="I70" s="69">
        <f t="shared" si="9"/>
        <v>49</v>
      </c>
      <c r="J70" s="69">
        <f t="shared" si="1"/>
        <v>100</v>
      </c>
    </row>
    <row r="71" spans="1:10" ht="62.25" customHeight="1">
      <c r="A71" s="124" t="s">
        <v>313</v>
      </c>
      <c r="B71" s="125"/>
      <c r="C71" s="126"/>
      <c r="D71" s="58" t="s">
        <v>90</v>
      </c>
      <c r="E71" s="58" t="s">
        <v>314</v>
      </c>
      <c r="F71" s="58" t="s">
        <v>315</v>
      </c>
      <c r="G71" s="58" t="s">
        <v>141</v>
      </c>
      <c r="H71" s="69">
        <v>49</v>
      </c>
      <c r="I71" s="69">
        <v>49</v>
      </c>
      <c r="J71" s="69">
        <f t="shared" si="1"/>
        <v>100</v>
      </c>
    </row>
    <row r="72" spans="1:10" ht="21.75" customHeight="1">
      <c r="A72" s="124" t="s">
        <v>122</v>
      </c>
      <c r="B72" s="125"/>
      <c r="C72" s="126"/>
      <c r="D72" s="58" t="s">
        <v>90</v>
      </c>
      <c r="E72" s="58" t="s">
        <v>121</v>
      </c>
      <c r="F72" s="58"/>
      <c r="G72" s="58"/>
      <c r="H72" s="69">
        <f>H73</f>
        <v>8373.7</v>
      </c>
      <c r="I72" s="69">
        <f>I73</f>
        <v>7852.2</v>
      </c>
      <c r="J72" s="69">
        <f t="shared" si="1"/>
        <v>93.77216762004848</v>
      </c>
    </row>
    <row r="73" spans="1:10" ht="47.25" customHeight="1">
      <c r="A73" s="120" t="s">
        <v>207</v>
      </c>
      <c r="B73" s="120"/>
      <c r="C73" s="120"/>
      <c r="D73" s="58" t="s">
        <v>90</v>
      </c>
      <c r="E73" s="58" t="s">
        <v>121</v>
      </c>
      <c r="F73" s="58" t="s">
        <v>195</v>
      </c>
      <c r="G73" s="58"/>
      <c r="H73" s="69">
        <f>H74</f>
        <v>8373.7</v>
      </c>
      <c r="I73" s="69">
        <f>I74</f>
        <v>7852.2</v>
      </c>
      <c r="J73" s="69">
        <f t="shared" si="1"/>
        <v>93.77216762004848</v>
      </c>
    </row>
    <row r="74" spans="1:10" ht="24" customHeight="1">
      <c r="A74" s="128" t="s">
        <v>223</v>
      </c>
      <c r="B74" s="128"/>
      <c r="C74" s="128"/>
      <c r="D74" s="58" t="s">
        <v>90</v>
      </c>
      <c r="E74" s="58" t="s">
        <v>121</v>
      </c>
      <c r="F74" s="58" t="s">
        <v>282</v>
      </c>
      <c r="G74" s="58"/>
      <c r="H74" s="69">
        <f>H75+H80+H83</f>
        <v>8373.7</v>
      </c>
      <c r="I74" s="69">
        <f>I75+I80+I83</f>
        <v>7852.2</v>
      </c>
      <c r="J74" s="69">
        <f t="shared" si="1"/>
        <v>93.77216762004848</v>
      </c>
    </row>
    <row r="75" spans="1:10" ht="33" customHeight="1" hidden="1">
      <c r="A75" s="120" t="s">
        <v>318</v>
      </c>
      <c r="B75" s="120"/>
      <c r="C75" s="120"/>
      <c r="D75" s="58" t="s">
        <v>90</v>
      </c>
      <c r="E75" s="58" t="s">
        <v>121</v>
      </c>
      <c r="F75" s="58" t="s">
        <v>196</v>
      </c>
      <c r="G75" s="58"/>
      <c r="H75" s="69">
        <f>H76+H78</f>
        <v>0</v>
      </c>
      <c r="I75" s="69">
        <f>I76+I78</f>
        <v>0</v>
      </c>
      <c r="J75" s="69" t="e">
        <f t="shared" si="1"/>
        <v>#DIV/0!</v>
      </c>
    </row>
    <row r="76" spans="1:10" ht="126" customHeight="1" hidden="1">
      <c r="A76" s="117" t="s">
        <v>319</v>
      </c>
      <c r="B76" s="118"/>
      <c r="C76" s="119"/>
      <c r="D76" s="58" t="s">
        <v>90</v>
      </c>
      <c r="E76" s="58" t="s">
        <v>121</v>
      </c>
      <c r="F76" s="58" t="s">
        <v>216</v>
      </c>
      <c r="G76" s="58"/>
      <c r="H76" s="69">
        <f>H77</f>
        <v>0</v>
      </c>
      <c r="I76" s="69">
        <f>I77</f>
        <v>0</v>
      </c>
      <c r="J76" s="69" t="e">
        <f t="shared" si="1"/>
        <v>#DIV/0!</v>
      </c>
    </row>
    <row r="77" spans="1:10" ht="31.5" customHeight="1" hidden="1">
      <c r="A77" s="117" t="s">
        <v>215</v>
      </c>
      <c r="B77" s="118"/>
      <c r="C77" s="119"/>
      <c r="D77" s="58" t="s">
        <v>90</v>
      </c>
      <c r="E77" s="58" t="s">
        <v>121</v>
      </c>
      <c r="F77" s="58" t="s">
        <v>216</v>
      </c>
      <c r="G77" s="58" t="s">
        <v>143</v>
      </c>
      <c r="H77" s="69">
        <v>0</v>
      </c>
      <c r="I77" s="69">
        <v>0</v>
      </c>
      <c r="J77" s="69" t="e">
        <f t="shared" si="1"/>
        <v>#DIV/0!</v>
      </c>
    </row>
    <row r="78" spans="1:10" ht="131.25" customHeight="1" hidden="1">
      <c r="A78" s="117" t="s">
        <v>320</v>
      </c>
      <c r="B78" s="118"/>
      <c r="C78" s="119"/>
      <c r="D78" s="58" t="s">
        <v>90</v>
      </c>
      <c r="E78" s="58" t="s">
        <v>121</v>
      </c>
      <c r="F78" s="58" t="s">
        <v>216</v>
      </c>
      <c r="G78" s="58"/>
      <c r="H78" s="69">
        <f>H79</f>
        <v>0</v>
      </c>
      <c r="I78" s="69">
        <f>I79</f>
        <v>0</v>
      </c>
      <c r="J78" s="69" t="e">
        <f t="shared" si="1"/>
        <v>#DIV/0!</v>
      </c>
    </row>
    <row r="79" spans="1:10" ht="36" customHeight="1" hidden="1">
      <c r="A79" s="117" t="s">
        <v>215</v>
      </c>
      <c r="B79" s="118"/>
      <c r="C79" s="119"/>
      <c r="D79" s="58" t="s">
        <v>90</v>
      </c>
      <c r="E79" s="58" t="s">
        <v>121</v>
      </c>
      <c r="F79" s="58" t="s">
        <v>216</v>
      </c>
      <c r="G79" s="58" t="s">
        <v>143</v>
      </c>
      <c r="H79" s="69">
        <v>0</v>
      </c>
      <c r="I79" s="69">
        <v>0</v>
      </c>
      <c r="J79" s="69" t="e">
        <f t="shared" si="1"/>
        <v>#DIV/0!</v>
      </c>
    </row>
    <row r="80" spans="1:10" ht="25.5" customHeight="1">
      <c r="A80" s="117" t="s">
        <v>158</v>
      </c>
      <c r="B80" s="118"/>
      <c r="C80" s="119"/>
      <c r="D80" s="58" t="s">
        <v>90</v>
      </c>
      <c r="E80" s="58" t="s">
        <v>121</v>
      </c>
      <c r="F80" s="58" t="s">
        <v>217</v>
      </c>
      <c r="G80" s="58"/>
      <c r="H80" s="69">
        <f>H81</f>
        <v>140</v>
      </c>
      <c r="I80" s="69">
        <f>I81</f>
        <v>139.7</v>
      </c>
      <c r="J80" s="69">
        <f t="shared" si="1"/>
        <v>99.78571428571428</v>
      </c>
    </row>
    <row r="81" spans="1:10" ht="22.5" customHeight="1">
      <c r="A81" s="117" t="s">
        <v>182</v>
      </c>
      <c r="B81" s="118"/>
      <c r="C81" s="119"/>
      <c r="D81" s="58" t="s">
        <v>90</v>
      </c>
      <c r="E81" s="58" t="s">
        <v>121</v>
      </c>
      <c r="F81" s="58" t="s">
        <v>218</v>
      </c>
      <c r="G81" s="58"/>
      <c r="H81" s="69">
        <f>H82</f>
        <v>140</v>
      </c>
      <c r="I81" s="69">
        <f>I82</f>
        <v>139.7</v>
      </c>
      <c r="J81" s="69">
        <f t="shared" si="1"/>
        <v>99.78571428571428</v>
      </c>
    </row>
    <row r="82" spans="1:10" ht="30" customHeight="1">
      <c r="A82" s="117" t="s">
        <v>215</v>
      </c>
      <c r="B82" s="118"/>
      <c r="C82" s="119"/>
      <c r="D82" s="58" t="s">
        <v>90</v>
      </c>
      <c r="E82" s="58" t="s">
        <v>121</v>
      </c>
      <c r="F82" s="58" t="s">
        <v>218</v>
      </c>
      <c r="G82" s="58" t="s">
        <v>143</v>
      </c>
      <c r="H82" s="69">
        <v>140</v>
      </c>
      <c r="I82" s="69">
        <v>139.7</v>
      </c>
      <c r="J82" s="69">
        <f t="shared" si="1"/>
        <v>99.78571428571428</v>
      </c>
    </row>
    <row r="83" spans="1:10" ht="25.5" customHeight="1">
      <c r="A83" s="117" t="s">
        <v>321</v>
      </c>
      <c r="B83" s="118"/>
      <c r="C83" s="119"/>
      <c r="D83" s="58" t="s">
        <v>90</v>
      </c>
      <c r="E83" s="58" t="s">
        <v>121</v>
      </c>
      <c r="F83" s="58" t="s">
        <v>322</v>
      </c>
      <c r="G83" s="58"/>
      <c r="H83" s="69">
        <f>H84</f>
        <v>8233.7</v>
      </c>
      <c r="I83" s="69">
        <f>I84</f>
        <v>7712.5</v>
      </c>
      <c r="J83" s="69">
        <f t="shared" si="1"/>
        <v>93.66991753403694</v>
      </c>
    </row>
    <row r="84" spans="1:10" ht="32.25" customHeight="1">
      <c r="A84" s="120" t="s">
        <v>148</v>
      </c>
      <c r="B84" s="120"/>
      <c r="C84" s="120"/>
      <c r="D84" s="58" t="s">
        <v>90</v>
      </c>
      <c r="E84" s="58" t="s">
        <v>121</v>
      </c>
      <c r="F84" s="58" t="s">
        <v>323</v>
      </c>
      <c r="G84" s="58"/>
      <c r="H84" s="69">
        <f>H85</f>
        <v>8233.7</v>
      </c>
      <c r="I84" s="69">
        <f>I85</f>
        <v>7712.5</v>
      </c>
      <c r="J84" s="69">
        <f t="shared" si="1"/>
        <v>93.66991753403694</v>
      </c>
    </row>
    <row r="85" spans="1:10" ht="28.5" customHeight="1">
      <c r="A85" s="120" t="s">
        <v>179</v>
      </c>
      <c r="B85" s="120"/>
      <c r="C85" s="120"/>
      <c r="D85" s="58" t="s">
        <v>90</v>
      </c>
      <c r="E85" s="58" t="s">
        <v>121</v>
      </c>
      <c r="F85" s="58" t="s">
        <v>323</v>
      </c>
      <c r="G85" s="58" t="s">
        <v>143</v>
      </c>
      <c r="H85" s="69">
        <v>8233.7</v>
      </c>
      <c r="I85" s="73">
        <v>7712.5</v>
      </c>
      <c r="J85" s="69">
        <f t="shared" si="1"/>
        <v>93.66991753403694</v>
      </c>
    </row>
    <row r="86" spans="1:10" ht="24" customHeight="1">
      <c r="A86" s="120" t="s">
        <v>71</v>
      </c>
      <c r="B86" s="120"/>
      <c r="C86" s="120"/>
      <c r="D86" s="58" t="s">
        <v>90</v>
      </c>
      <c r="E86" s="58" t="s">
        <v>72</v>
      </c>
      <c r="F86" s="68"/>
      <c r="G86" s="68"/>
      <c r="H86" s="69">
        <f>H88</f>
        <v>162</v>
      </c>
      <c r="I86" s="69">
        <f>I88</f>
        <v>162</v>
      </c>
      <c r="J86" s="69">
        <f t="shared" si="1"/>
        <v>100</v>
      </c>
    </row>
    <row r="87" spans="1:10" ht="26.25" customHeight="1">
      <c r="A87" s="120" t="s">
        <v>220</v>
      </c>
      <c r="B87" s="120"/>
      <c r="C87" s="120"/>
      <c r="D87" s="58" t="s">
        <v>90</v>
      </c>
      <c r="E87" s="58" t="s">
        <v>72</v>
      </c>
      <c r="F87" s="58" t="s">
        <v>221</v>
      </c>
      <c r="G87" s="68"/>
      <c r="H87" s="69">
        <f>H88</f>
        <v>162</v>
      </c>
      <c r="I87" s="69">
        <f>I88</f>
        <v>162</v>
      </c>
      <c r="J87" s="69">
        <f t="shared" si="1"/>
        <v>100</v>
      </c>
    </row>
    <row r="88" spans="1:10" ht="33.75" customHeight="1">
      <c r="A88" s="120" t="s">
        <v>211</v>
      </c>
      <c r="B88" s="120"/>
      <c r="C88" s="120"/>
      <c r="D88" s="58" t="s">
        <v>90</v>
      </c>
      <c r="E88" s="58" t="s">
        <v>72</v>
      </c>
      <c r="F88" s="58" t="s">
        <v>219</v>
      </c>
      <c r="G88" s="68"/>
      <c r="H88" s="69">
        <f>H89</f>
        <v>162</v>
      </c>
      <c r="I88" s="69">
        <f>I89</f>
        <v>162</v>
      </c>
      <c r="J88" s="69">
        <f t="shared" si="1"/>
        <v>100</v>
      </c>
    </row>
    <row r="89" spans="1:10" ht="24" customHeight="1">
      <c r="A89" s="120" t="s">
        <v>179</v>
      </c>
      <c r="B89" s="120"/>
      <c r="C89" s="120"/>
      <c r="D89" s="58" t="s">
        <v>90</v>
      </c>
      <c r="E89" s="58" t="s">
        <v>72</v>
      </c>
      <c r="F89" s="58" t="s">
        <v>219</v>
      </c>
      <c r="G89" s="68">
        <v>200</v>
      </c>
      <c r="H89" s="69">
        <v>162</v>
      </c>
      <c r="I89" s="69">
        <v>162</v>
      </c>
      <c r="J89" s="69">
        <f t="shared" si="1"/>
        <v>100</v>
      </c>
    </row>
    <row r="90" spans="1:10" ht="18.75" customHeight="1">
      <c r="A90" s="120" t="s">
        <v>73</v>
      </c>
      <c r="B90" s="120"/>
      <c r="C90" s="120"/>
      <c r="D90" s="58" t="s">
        <v>90</v>
      </c>
      <c r="E90" s="58" t="s">
        <v>74</v>
      </c>
      <c r="F90" s="68"/>
      <c r="G90" s="68"/>
      <c r="H90" s="69">
        <f aca="true" t="shared" si="10" ref="H90:I93">H91</f>
        <v>12442.599999999999</v>
      </c>
      <c r="I90" s="69">
        <f t="shared" si="10"/>
        <v>12402.900000000001</v>
      </c>
      <c r="J90" s="69">
        <f t="shared" si="1"/>
        <v>99.68093485284429</v>
      </c>
    </row>
    <row r="91" spans="1:10" ht="41.25" customHeight="1">
      <c r="A91" s="120" t="s">
        <v>184</v>
      </c>
      <c r="B91" s="120"/>
      <c r="C91" s="120"/>
      <c r="D91" s="58" t="s">
        <v>90</v>
      </c>
      <c r="E91" s="58" t="s">
        <v>74</v>
      </c>
      <c r="F91" s="58" t="s">
        <v>185</v>
      </c>
      <c r="G91" s="68"/>
      <c r="H91" s="69">
        <f>H92</f>
        <v>12442.599999999999</v>
      </c>
      <c r="I91" s="69">
        <f>I92</f>
        <v>12402.900000000001</v>
      </c>
      <c r="J91" s="69">
        <f t="shared" si="1"/>
        <v>99.68093485284429</v>
      </c>
    </row>
    <row r="92" spans="1:10" ht="21.75" customHeight="1">
      <c r="A92" s="128" t="s">
        <v>223</v>
      </c>
      <c r="B92" s="128"/>
      <c r="C92" s="128"/>
      <c r="D92" s="58" t="s">
        <v>90</v>
      </c>
      <c r="E92" s="58" t="s">
        <v>74</v>
      </c>
      <c r="F92" s="58" t="s">
        <v>283</v>
      </c>
      <c r="G92" s="68"/>
      <c r="H92" s="69">
        <f>H93+H95+H97+H100+H101+H103+H105</f>
        <v>12442.599999999999</v>
      </c>
      <c r="I92" s="69">
        <f>I93+I95+I97+I100+I101+I103+I105</f>
        <v>12402.900000000001</v>
      </c>
      <c r="J92" s="69">
        <f t="shared" si="1"/>
        <v>99.68093485284429</v>
      </c>
    </row>
    <row r="93" spans="1:10" ht="34.5" customHeight="1">
      <c r="A93" s="120" t="s">
        <v>391</v>
      </c>
      <c r="B93" s="120"/>
      <c r="C93" s="120"/>
      <c r="D93" s="58" t="s">
        <v>90</v>
      </c>
      <c r="E93" s="58" t="s">
        <v>74</v>
      </c>
      <c r="F93" s="58" t="s">
        <v>324</v>
      </c>
      <c r="G93" s="68"/>
      <c r="H93" s="69">
        <f t="shared" si="10"/>
        <v>14.5</v>
      </c>
      <c r="I93" s="69">
        <f t="shared" si="10"/>
        <v>14.4</v>
      </c>
      <c r="J93" s="69">
        <f t="shared" si="1"/>
        <v>99.3103448275862</v>
      </c>
    </row>
    <row r="94" spans="1:10" ht="23.25" customHeight="1">
      <c r="A94" s="120" t="s">
        <v>179</v>
      </c>
      <c r="B94" s="120"/>
      <c r="C94" s="120"/>
      <c r="D94" s="58" t="s">
        <v>90</v>
      </c>
      <c r="E94" s="58" t="s">
        <v>74</v>
      </c>
      <c r="F94" s="58" t="s">
        <v>324</v>
      </c>
      <c r="G94" s="68">
        <v>200</v>
      </c>
      <c r="H94" s="69">
        <v>14.5</v>
      </c>
      <c r="I94" s="69">
        <v>14.4</v>
      </c>
      <c r="J94" s="69">
        <f t="shared" si="1"/>
        <v>99.3103448275862</v>
      </c>
    </row>
    <row r="95" spans="1:10" ht="36" customHeight="1">
      <c r="A95" s="117" t="s">
        <v>392</v>
      </c>
      <c r="B95" s="118"/>
      <c r="C95" s="119"/>
      <c r="D95" s="58" t="s">
        <v>90</v>
      </c>
      <c r="E95" s="58" t="s">
        <v>74</v>
      </c>
      <c r="F95" s="58" t="s">
        <v>339</v>
      </c>
      <c r="G95" s="68"/>
      <c r="H95" s="69">
        <f>H96</f>
        <v>173.7</v>
      </c>
      <c r="I95" s="69">
        <f>I96</f>
        <v>173.6</v>
      </c>
      <c r="J95" s="69">
        <f t="shared" si="1"/>
        <v>99.94242947610825</v>
      </c>
    </row>
    <row r="96" spans="1:10" ht="35.25" customHeight="1">
      <c r="A96" s="117" t="s">
        <v>215</v>
      </c>
      <c r="B96" s="118"/>
      <c r="C96" s="119"/>
      <c r="D96" s="58" t="s">
        <v>90</v>
      </c>
      <c r="E96" s="58" t="s">
        <v>74</v>
      </c>
      <c r="F96" s="58" t="s">
        <v>339</v>
      </c>
      <c r="G96" s="68">
        <v>200</v>
      </c>
      <c r="H96" s="69">
        <v>173.7</v>
      </c>
      <c r="I96" s="69">
        <v>173.6</v>
      </c>
      <c r="J96" s="69">
        <f t="shared" si="1"/>
        <v>99.94242947610825</v>
      </c>
    </row>
    <row r="97" spans="1:10" ht="33" customHeight="1">
      <c r="A97" s="117" t="s">
        <v>393</v>
      </c>
      <c r="B97" s="118"/>
      <c r="C97" s="119"/>
      <c r="D97" s="58" t="s">
        <v>90</v>
      </c>
      <c r="E97" s="58" t="s">
        <v>74</v>
      </c>
      <c r="F97" s="58" t="s">
        <v>340</v>
      </c>
      <c r="G97" s="68"/>
      <c r="H97" s="69">
        <f>H98</f>
        <v>1345.6</v>
      </c>
      <c r="I97" s="69">
        <f>I98</f>
        <v>1308.1</v>
      </c>
      <c r="J97" s="69">
        <f t="shared" si="1"/>
        <v>97.21313912009512</v>
      </c>
    </row>
    <row r="98" spans="1:10" ht="34.5" customHeight="1">
      <c r="A98" s="117" t="s">
        <v>215</v>
      </c>
      <c r="B98" s="118"/>
      <c r="C98" s="119"/>
      <c r="D98" s="58" t="s">
        <v>90</v>
      </c>
      <c r="E98" s="58" t="s">
        <v>74</v>
      </c>
      <c r="F98" s="58" t="s">
        <v>340</v>
      </c>
      <c r="G98" s="68">
        <v>200</v>
      </c>
      <c r="H98" s="69">
        <v>1345.6</v>
      </c>
      <c r="I98" s="69">
        <v>1308.1</v>
      </c>
      <c r="J98" s="69">
        <f t="shared" si="1"/>
        <v>97.21313912009512</v>
      </c>
    </row>
    <row r="99" spans="1:10" ht="34.5" customHeight="1" hidden="1">
      <c r="A99" s="117" t="s">
        <v>394</v>
      </c>
      <c r="B99" s="118"/>
      <c r="C99" s="119"/>
      <c r="D99" s="58" t="s">
        <v>90</v>
      </c>
      <c r="E99" s="58" t="s">
        <v>74</v>
      </c>
      <c r="F99" s="58" t="s">
        <v>380</v>
      </c>
      <c r="G99" s="68"/>
      <c r="H99" s="69">
        <f>H100</f>
        <v>0</v>
      </c>
      <c r="I99" s="69">
        <f>I100</f>
        <v>0</v>
      </c>
      <c r="J99" s="69" t="e">
        <f t="shared" si="1"/>
        <v>#DIV/0!</v>
      </c>
    </row>
    <row r="100" spans="1:10" ht="34.5" customHeight="1" hidden="1">
      <c r="A100" s="117" t="s">
        <v>215</v>
      </c>
      <c r="B100" s="118"/>
      <c r="C100" s="119"/>
      <c r="D100" s="58" t="s">
        <v>90</v>
      </c>
      <c r="E100" s="58" t="s">
        <v>74</v>
      </c>
      <c r="F100" s="58" t="s">
        <v>380</v>
      </c>
      <c r="G100" s="68">
        <v>200</v>
      </c>
      <c r="H100" s="69">
        <v>0</v>
      </c>
      <c r="I100" s="69">
        <v>0</v>
      </c>
      <c r="J100" s="69" t="e">
        <f t="shared" si="1"/>
        <v>#DIV/0!</v>
      </c>
    </row>
    <row r="101" spans="1:10" ht="34.5" customHeight="1">
      <c r="A101" s="117" t="s">
        <v>413</v>
      </c>
      <c r="B101" s="118"/>
      <c r="C101" s="119"/>
      <c r="D101" s="58" t="s">
        <v>90</v>
      </c>
      <c r="E101" s="58" t="s">
        <v>74</v>
      </c>
      <c r="F101" s="58" t="s">
        <v>416</v>
      </c>
      <c r="G101" s="68"/>
      <c r="H101" s="69">
        <f>H102</f>
        <v>8990</v>
      </c>
      <c r="I101" s="69">
        <f>I102</f>
        <v>8988.1</v>
      </c>
      <c r="J101" s="69">
        <f aca="true" t="shared" si="11" ref="J101:J106">I101/H101*100</f>
        <v>99.97886540600668</v>
      </c>
    </row>
    <row r="102" spans="1:10" ht="34.5" customHeight="1">
      <c r="A102" s="117" t="s">
        <v>215</v>
      </c>
      <c r="B102" s="118"/>
      <c r="C102" s="119"/>
      <c r="D102" s="58" t="s">
        <v>90</v>
      </c>
      <c r="E102" s="58" t="s">
        <v>74</v>
      </c>
      <c r="F102" s="58" t="s">
        <v>416</v>
      </c>
      <c r="G102" s="68">
        <v>200</v>
      </c>
      <c r="H102" s="69">
        <v>8990</v>
      </c>
      <c r="I102" s="69">
        <v>8988.1</v>
      </c>
      <c r="J102" s="69">
        <f t="shared" si="11"/>
        <v>99.97886540600668</v>
      </c>
    </row>
    <row r="103" spans="1:10" ht="45.75" customHeight="1">
      <c r="A103" s="117" t="s">
        <v>414</v>
      </c>
      <c r="B103" s="118"/>
      <c r="C103" s="119"/>
      <c r="D103" s="58" t="s">
        <v>90</v>
      </c>
      <c r="E103" s="58" t="s">
        <v>74</v>
      </c>
      <c r="F103" s="58" t="s">
        <v>418</v>
      </c>
      <c r="G103" s="68"/>
      <c r="H103" s="69">
        <f>H104</f>
        <v>518.8</v>
      </c>
      <c r="I103" s="69">
        <f>I104</f>
        <v>518.7</v>
      </c>
      <c r="J103" s="69">
        <f t="shared" si="11"/>
        <v>99.98072474942175</v>
      </c>
    </row>
    <row r="104" spans="1:10" ht="34.5" customHeight="1">
      <c r="A104" s="117" t="s">
        <v>215</v>
      </c>
      <c r="B104" s="118"/>
      <c r="C104" s="119"/>
      <c r="D104" s="58" t="s">
        <v>90</v>
      </c>
      <c r="E104" s="58" t="s">
        <v>74</v>
      </c>
      <c r="F104" s="58" t="s">
        <v>418</v>
      </c>
      <c r="G104" s="68">
        <v>200</v>
      </c>
      <c r="H104" s="69">
        <v>518.8</v>
      </c>
      <c r="I104" s="69">
        <v>518.7</v>
      </c>
      <c r="J104" s="69">
        <f t="shared" si="11"/>
        <v>99.98072474942175</v>
      </c>
    </row>
    <row r="105" spans="1:10" ht="34.5" customHeight="1">
      <c r="A105" s="117" t="s">
        <v>415</v>
      </c>
      <c r="B105" s="118"/>
      <c r="C105" s="119"/>
      <c r="D105" s="58" t="s">
        <v>90</v>
      </c>
      <c r="E105" s="58" t="s">
        <v>74</v>
      </c>
      <c r="F105" s="58" t="s">
        <v>417</v>
      </c>
      <c r="G105" s="68"/>
      <c r="H105" s="69">
        <f>H106</f>
        <v>1400</v>
      </c>
      <c r="I105" s="69">
        <f>I106</f>
        <v>1400</v>
      </c>
      <c r="J105" s="69">
        <f t="shared" si="11"/>
        <v>100</v>
      </c>
    </row>
    <row r="106" spans="1:10" ht="34.5" customHeight="1">
      <c r="A106" s="117" t="s">
        <v>215</v>
      </c>
      <c r="B106" s="118"/>
      <c r="C106" s="119"/>
      <c r="D106" s="58" t="s">
        <v>90</v>
      </c>
      <c r="E106" s="58" t="s">
        <v>74</v>
      </c>
      <c r="F106" s="58" t="s">
        <v>417</v>
      </c>
      <c r="G106" s="68">
        <v>200</v>
      </c>
      <c r="H106" s="69">
        <v>1400</v>
      </c>
      <c r="I106" s="69">
        <v>1400</v>
      </c>
      <c r="J106" s="69">
        <f t="shared" si="11"/>
        <v>100</v>
      </c>
    </row>
    <row r="107" spans="1:10" ht="12.75">
      <c r="A107" s="120" t="s">
        <v>75</v>
      </c>
      <c r="B107" s="120"/>
      <c r="C107" s="120"/>
      <c r="D107" s="58" t="s">
        <v>90</v>
      </c>
      <c r="E107" s="58" t="s">
        <v>76</v>
      </c>
      <c r="F107" s="68"/>
      <c r="G107" s="68"/>
      <c r="H107" s="73">
        <f>H108</f>
        <v>5301.1</v>
      </c>
      <c r="I107" s="73">
        <f>I108</f>
        <v>5293.9</v>
      </c>
      <c r="J107" s="69">
        <f t="shared" si="1"/>
        <v>99.86417913263284</v>
      </c>
    </row>
    <row r="108" spans="1:10" ht="42.75" customHeight="1">
      <c r="A108" s="120" t="s">
        <v>186</v>
      </c>
      <c r="B108" s="120"/>
      <c r="C108" s="120"/>
      <c r="D108" s="58" t="s">
        <v>90</v>
      </c>
      <c r="E108" s="58" t="s">
        <v>76</v>
      </c>
      <c r="F108" s="58" t="s">
        <v>187</v>
      </c>
      <c r="G108" s="68"/>
      <c r="H108" s="73">
        <f>H109+H112</f>
        <v>5301.1</v>
      </c>
      <c r="I108" s="73">
        <f>I109+I112</f>
        <v>5293.9</v>
      </c>
      <c r="J108" s="69">
        <f t="shared" si="1"/>
        <v>99.86417913263284</v>
      </c>
    </row>
    <row r="109" spans="1:10" ht="45.75" customHeight="1">
      <c r="A109" s="120" t="s">
        <v>222</v>
      </c>
      <c r="B109" s="120"/>
      <c r="C109" s="120"/>
      <c r="D109" s="58" t="s">
        <v>90</v>
      </c>
      <c r="E109" s="58" t="s">
        <v>76</v>
      </c>
      <c r="F109" s="58" t="s">
        <v>224</v>
      </c>
      <c r="G109" s="68"/>
      <c r="H109" s="73">
        <f>H110</f>
        <v>18</v>
      </c>
      <c r="I109" s="73">
        <f>I110</f>
        <v>18</v>
      </c>
      <c r="J109" s="69">
        <f t="shared" si="1"/>
        <v>100</v>
      </c>
    </row>
    <row r="110" spans="1:10" ht="51.75" customHeight="1">
      <c r="A110" s="120" t="s">
        <v>212</v>
      </c>
      <c r="B110" s="120"/>
      <c r="C110" s="120"/>
      <c r="D110" s="58" t="s">
        <v>90</v>
      </c>
      <c r="E110" s="58" t="s">
        <v>76</v>
      </c>
      <c r="F110" s="58" t="s">
        <v>225</v>
      </c>
      <c r="G110" s="68"/>
      <c r="H110" s="73">
        <f>H111</f>
        <v>18</v>
      </c>
      <c r="I110" s="73">
        <f>I111</f>
        <v>18</v>
      </c>
      <c r="J110" s="69">
        <f t="shared" si="1"/>
        <v>100</v>
      </c>
    </row>
    <row r="111" spans="1:10" ht="30.75" customHeight="1">
      <c r="A111" s="120" t="s">
        <v>215</v>
      </c>
      <c r="B111" s="120"/>
      <c r="C111" s="120"/>
      <c r="D111" s="58" t="s">
        <v>90</v>
      </c>
      <c r="E111" s="58" t="s">
        <v>76</v>
      </c>
      <c r="F111" s="58" t="s">
        <v>225</v>
      </c>
      <c r="G111" s="68">
        <v>200</v>
      </c>
      <c r="H111" s="73">
        <v>18</v>
      </c>
      <c r="I111" s="73">
        <v>18</v>
      </c>
      <c r="J111" s="69">
        <f t="shared" si="1"/>
        <v>100</v>
      </c>
    </row>
    <row r="112" spans="1:10" ht="24" customHeight="1">
      <c r="A112" s="120" t="s">
        <v>223</v>
      </c>
      <c r="B112" s="120"/>
      <c r="C112" s="120"/>
      <c r="D112" s="58" t="s">
        <v>90</v>
      </c>
      <c r="E112" s="58" t="s">
        <v>76</v>
      </c>
      <c r="F112" s="58" t="s">
        <v>226</v>
      </c>
      <c r="G112" s="68"/>
      <c r="H112" s="73">
        <f>H113+H115+H117+H119+H121+H123+H127+H125</f>
        <v>5283.1</v>
      </c>
      <c r="I112" s="73">
        <f>I113+I115+I117+I119+I121+I123+I127+I125</f>
        <v>5275.9</v>
      </c>
      <c r="J112" s="69">
        <f t="shared" si="1"/>
        <v>99.86371637864131</v>
      </c>
    </row>
    <row r="113" spans="1:10" ht="24.75" customHeight="1">
      <c r="A113" s="120" t="s">
        <v>188</v>
      </c>
      <c r="B113" s="120"/>
      <c r="C113" s="120"/>
      <c r="D113" s="58" t="s">
        <v>90</v>
      </c>
      <c r="E113" s="58" t="s">
        <v>76</v>
      </c>
      <c r="F113" s="58" t="s">
        <v>227</v>
      </c>
      <c r="G113" s="68"/>
      <c r="H113" s="69">
        <f>H114</f>
        <v>1145</v>
      </c>
      <c r="I113" s="69">
        <f>I114</f>
        <v>1139.8</v>
      </c>
      <c r="J113" s="69">
        <f t="shared" si="1"/>
        <v>99.54585152838428</v>
      </c>
    </row>
    <row r="114" spans="1:10" ht="25.5" customHeight="1">
      <c r="A114" s="120" t="s">
        <v>179</v>
      </c>
      <c r="B114" s="120"/>
      <c r="C114" s="120"/>
      <c r="D114" s="58" t="s">
        <v>90</v>
      </c>
      <c r="E114" s="58" t="s">
        <v>76</v>
      </c>
      <c r="F114" s="58" t="s">
        <v>227</v>
      </c>
      <c r="G114" s="58" t="s">
        <v>143</v>
      </c>
      <c r="H114" s="69">
        <v>1145</v>
      </c>
      <c r="I114" s="73">
        <v>1139.8</v>
      </c>
      <c r="J114" s="69">
        <f t="shared" si="1"/>
        <v>99.54585152838428</v>
      </c>
    </row>
    <row r="115" spans="1:10" ht="32.25" customHeight="1">
      <c r="A115" s="120" t="s">
        <v>189</v>
      </c>
      <c r="B115" s="120"/>
      <c r="C115" s="120"/>
      <c r="D115" s="58" t="s">
        <v>90</v>
      </c>
      <c r="E115" s="58" t="s">
        <v>76</v>
      </c>
      <c r="F115" s="58" t="s">
        <v>228</v>
      </c>
      <c r="G115" s="68"/>
      <c r="H115" s="69">
        <f>H116</f>
        <v>3258.1</v>
      </c>
      <c r="I115" s="69">
        <f>I116</f>
        <v>3256.1</v>
      </c>
      <c r="J115" s="69">
        <f t="shared" si="1"/>
        <v>99.93861452994076</v>
      </c>
    </row>
    <row r="116" spans="1:10" ht="21" customHeight="1">
      <c r="A116" s="120" t="s">
        <v>179</v>
      </c>
      <c r="B116" s="120"/>
      <c r="C116" s="120"/>
      <c r="D116" s="58" t="s">
        <v>90</v>
      </c>
      <c r="E116" s="58" t="s">
        <v>76</v>
      </c>
      <c r="F116" s="58" t="s">
        <v>228</v>
      </c>
      <c r="G116" s="58" t="s">
        <v>143</v>
      </c>
      <c r="H116" s="69">
        <v>3258.1</v>
      </c>
      <c r="I116" s="69">
        <v>3256.1</v>
      </c>
      <c r="J116" s="69">
        <f t="shared" si="1"/>
        <v>99.93861452994076</v>
      </c>
    </row>
    <row r="117" spans="1:10" ht="30" customHeight="1">
      <c r="A117" s="120" t="s">
        <v>213</v>
      </c>
      <c r="B117" s="120"/>
      <c r="C117" s="120"/>
      <c r="D117" s="58" t="s">
        <v>90</v>
      </c>
      <c r="E117" s="58" t="s">
        <v>76</v>
      </c>
      <c r="F117" s="58" t="s">
        <v>229</v>
      </c>
      <c r="G117" s="58"/>
      <c r="H117" s="69">
        <f>H118</f>
        <v>100</v>
      </c>
      <c r="I117" s="69">
        <f>I118</f>
        <v>100</v>
      </c>
      <c r="J117" s="69">
        <f t="shared" si="1"/>
        <v>100</v>
      </c>
    </row>
    <row r="118" spans="1:10" ht="21" customHeight="1">
      <c r="A118" s="120" t="s">
        <v>179</v>
      </c>
      <c r="B118" s="120"/>
      <c r="C118" s="120"/>
      <c r="D118" s="58" t="s">
        <v>90</v>
      </c>
      <c r="E118" s="58" t="s">
        <v>76</v>
      </c>
      <c r="F118" s="58" t="s">
        <v>229</v>
      </c>
      <c r="G118" s="58" t="s">
        <v>143</v>
      </c>
      <c r="H118" s="69">
        <v>100</v>
      </c>
      <c r="I118" s="69">
        <v>100</v>
      </c>
      <c r="J118" s="69">
        <f t="shared" si="1"/>
        <v>100</v>
      </c>
    </row>
    <row r="119" spans="1:10" ht="21" customHeight="1" hidden="1">
      <c r="A119" s="117" t="s">
        <v>382</v>
      </c>
      <c r="B119" s="118"/>
      <c r="C119" s="119"/>
      <c r="D119" s="58" t="s">
        <v>90</v>
      </c>
      <c r="E119" s="58" t="s">
        <v>76</v>
      </c>
      <c r="F119" s="58" t="s">
        <v>341</v>
      </c>
      <c r="G119" s="58"/>
      <c r="H119" s="69">
        <f>H120</f>
        <v>0</v>
      </c>
      <c r="I119" s="69">
        <f>I120</f>
        <v>0</v>
      </c>
      <c r="J119" s="69" t="e">
        <f t="shared" si="1"/>
        <v>#DIV/0!</v>
      </c>
    </row>
    <row r="120" spans="1:10" ht="33" customHeight="1" hidden="1">
      <c r="A120" s="117" t="s">
        <v>215</v>
      </c>
      <c r="B120" s="118"/>
      <c r="C120" s="119"/>
      <c r="D120" s="58" t="s">
        <v>90</v>
      </c>
      <c r="E120" s="58" t="s">
        <v>76</v>
      </c>
      <c r="F120" s="58" t="s">
        <v>341</v>
      </c>
      <c r="G120" s="58" t="s">
        <v>143</v>
      </c>
      <c r="H120" s="69">
        <v>0</v>
      </c>
      <c r="I120" s="69">
        <v>0</v>
      </c>
      <c r="J120" s="69" t="e">
        <f t="shared" si="1"/>
        <v>#DIV/0!</v>
      </c>
    </row>
    <row r="121" spans="1:10" ht="57.75" customHeight="1" hidden="1">
      <c r="A121" s="117" t="s">
        <v>395</v>
      </c>
      <c r="B121" s="118"/>
      <c r="C121" s="119"/>
      <c r="D121" s="58" t="s">
        <v>90</v>
      </c>
      <c r="E121" s="58" t="s">
        <v>76</v>
      </c>
      <c r="F121" s="58" t="s">
        <v>381</v>
      </c>
      <c r="G121" s="58"/>
      <c r="H121" s="69">
        <f>H122</f>
        <v>0</v>
      </c>
      <c r="I121" s="69">
        <f>I122</f>
        <v>0</v>
      </c>
      <c r="J121" s="69" t="e">
        <f t="shared" si="1"/>
        <v>#DIV/0!</v>
      </c>
    </row>
    <row r="122" spans="1:10" ht="24" customHeight="1" hidden="1">
      <c r="A122" s="120" t="s">
        <v>179</v>
      </c>
      <c r="B122" s="120"/>
      <c r="C122" s="120"/>
      <c r="D122" s="58" t="s">
        <v>90</v>
      </c>
      <c r="E122" s="58" t="s">
        <v>76</v>
      </c>
      <c r="F122" s="58" t="s">
        <v>381</v>
      </c>
      <c r="G122" s="58" t="s">
        <v>143</v>
      </c>
      <c r="H122" s="69">
        <v>0</v>
      </c>
      <c r="I122" s="69">
        <v>0</v>
      </c>
      <c r="J122" s="69" t="e">
        <f t="shared" si="1"/>
        <v>#DIV/0!</v>
      </c>
    </row>
    <row r="123" spans="1:10" ht="33" customHeight="1" hidden="1">
      <c r="A123" s="117" t="s">
        <v>383</v>
      </c>
      <c r="B123" s="118"/>
      <c r="C123" s="119"/>
      <c r="D123" s="58" t="s">
        <v>90</v>
      </c>
      <c r="E123" s="58" t="s">
        <v>76</v>
      </c>
      <c r="F123" s="58" t="s">
        <v>396</v>
      </c>
      <c r="G123" s="58"/>
      <c r="H123" s="69">
        <f>H124</f>
        <v>0</v>
      </c>
      <c r="I123" s="69">
        <f>I124</f>
        <v>0</v>
      </c>
      <c r="J123" s="69" t="e">
        <f t="shared" si="1"/>
        <v>#DIV/0!</v>
      </c>
    </row>
    <row r="124" spans="1:10" ht="33" customHeight="1" hidden="1">
      <c r="A124" s="120" t="s">
        <v>179</v>
      </c>
      <c r="B124" s="120"/>
      <c r="C124" s="120"/>
      <c r="D124" s="58" t="s">
        <v>90</v>
      </c>
      <c r="E124" s="58" t="s">
        <v>76</v>
      </c>
      <c r="F124" s="58" t="s">
        <v>396</v>
      </c>
      <c r="G124" s="58" t="s">
        <v>143</v>
      </c>
      <c r="H124" s="69">
        <v>0</v>
      </c>
      <c r="I124" s="69">
        <v>0</v>
      </c>
      <c r="J124" s="69" t="e">
        <f t="shared" si="1"/>
        <v>#DIV/0!</v>
      </c>
    </row>
    <row r="125" spans="1:10" ht="33" customHeight="1">
      <c r="A125" s="120" t="s">
        <v>179</v>
      </c>
      <c r="B125" s="120"/>
      <c r="C125" s="120"/>
      <c r="D125" s="58" t="s">
        <v>90</v>
      </c>
      <c r="E125" s="58" t="s">
        <v>76</v>
      </c>
      <c r="F125" s="58" t="s">
        <v>419</v>
      </c>
      <c r="G125" s="58"/>
      <c r="H125" s="69">
        <f>H126</f>
        <v>780</v>
      </c>
      <c r="I125" s="69">
        <f>I126</f>
        <v>780</v>
      </c>
      <c r="J125" s="69">
        <f t="shared" si="1"/>
        <v>100</v>
      </c>
    </row>
    <row r="126" spans="1:10" ht="33" customHeight="1">
      <c r="A126" s="120" t="s">
        <v>179</v>
      </c>
      <c r="B126" s="120"/>
      <c r="C126" s="120"/>
      <c r="D126" s="58" t="s">
        <v>90</v>
      </c>
      <c r="E126" s="58" t="s">
        <v>76</v>
      </c>
      <c r="F126" s="58" t="s">
        <v>419</v>
      </c>
      <c r="G126" s="58" t="s">
        <v>143</v>
      </c>
      <c r="H126" s="69">
        <v>780</v>
      </c>
      <c r="I126" s="69">
        <v>780</v>
      </c>
      <c r="J126" s="69">
        <f t="shared" si="1"/>
        <v>100</v>
      </c>
    </row>
    <row r="127" spans="1:10" ht="33" customHeight="1" hidden="1">
      <c r="A127" s="117" t="s">
        <v>383</v>
      </c>
      <c r="B127" s="118"/>
      <c r="C127" s="119"/>
      <c r="D127" s="58" t="s">
        <v>90</v>
      </c>
      <c r="E127" s="58" t="s">
        <v>76</v>
      </c>
      <c r="F127" s="58" t="s">
        <v>384</v>
      </c>
      <c r="G127" s="58"/>
      <c r="H127" s="69">
        <f>H128</f>
        <v>0</v>
      </c>
      <c r="I127" s="69">
        <f>I128</f>
        <v>0</v>
      </c>
      <c r="J127" s="69" t="e">
        <f t="shared" si="1"/>
        <v>#DIV/0!</v>
      </c>
    </row>
    <row r="128" spans="1:10" ht="33" customHeight="1" hidden="1">
      <c r="A128" s="120" t="s">
        <v>179</v>
      </c>
      <c r="B128" s="120"/>
      <c r="C128" s="120"/>
      <c r="D128" s="58" t="s">
        <v>90</v>
      </c>
      <c r="E128" s="58" t="s">
        <v>76</v>
      </c>
      <c r="F128" s="58" t="s">
        <v>384</v>
      </c>
      <c r="G128" s="58" t="s">
        <v>143</v>
      </c>
      <c r="H128" s="69">
        <v>0</v>
      </c>
      <c r="I128" s="69">
        <v>0</v>
      </c>
      <c r="J128" s="69" t="e">
        <f t="shared" si="1"/>
        <v>#DIV/0!</v>
      </c>
    </row>
    <row r="129" spans="1:10" ht="12.75">
      <c r="A129" s="120" t="s">
        <v>77</v>
      </c>
      <c r="B129" s="120"/>
      <c r="C129" s="120"/>
      <c r="D129" s="58" t="s">
        <v>90</v>
      </c>
      <c r="E129" s="58" t="s">
        <v>78</v>
      </c>
      <c r="F129" s="68"/>
      <c r="G129" s="68"/>
      <c r="H129" s="69">
        <f>H130</f>
        <v>5558.4</v>
      </c>
      <c r="I129" s="69">
        <f>I130</f>
        <v>5558.4</v>
      </c>
      <c r="J129" s="69">
        <f t="shared" si="1"/>
        <v>100</v>
      </c>
    </row>
    <row r="130" spans="1:10" ht="46.5" customHeight="1">
      <c r="A130" s="120" t="s">
        <v>191</v>
      </c>
      <c r="B130" s="120"/>
      <c r="C130" s="120"/>
      <c r="D130" s="58" t="s">
        <v>90</v>
      </c>
      <c r="E130" s="58" t="s">
        <v>78</v>
      </c>
      <c r="F130" s="58" t="s">
        <v>190</v>
      </c>
      <c r="G130" s="68"/>
      <c r="H130" s="69">
        <f>H131+H138+H148</f>
        <v>5558.4</v>
      </c>
      <c r="I130" s="69">
        <f>I131+I138+I148</f>
        <v>5558.4</v>
      </c>
      <c r="J130" s="69">
        <f t="shared" si="1"/>
        <v>100</v>
      </c>
    </row>
    <row r="131" spans="1:10" ht="54" customHeight="1">
      <c r="A131" s="120" t="s">
        <v>192</v>
      </c>
      <c r="B131" s="120"/>
      <c r="C131" s="120"/>
      <c r="D131" s="58" t="s">
        <v>90</v>
      </c>
      <c r="E131" s="58" t="s">
        <v>78</v>
      </c>
      <c r="F131" s="58" t="s">
        <v>230</v>
      </c>
      <c r="G131" s="68"/>
      <c r="H131" s="69">
        <f>H132+H135</f>
        <v>4035</v>
      </c>
      <c r="I131" s="69">
        <f>I132+I135</f>
        <v>4035</v>
      </c>
      <c r="J131" s="69">
        <f t="shared" si="1"/>
        <v>100</v>
      </c>
    </row>
    <row r="132" spans="1:10" ht="48" customHeight="1">
      <c r="A132" s="120" t="s">
        <v>193</v>
      </c>
      <c r="B132" s="120"/>
      <c r="C132" s="120"/>
      <c r="D132" s="58" t="s">
        <v>90</v>
      </c>
      <c r="E132" s="58" t="s">
        <v>78</v>
      </c>
      <c r="F132" s="58" t="s">
        <v>231</v>
      </c>
      <c r="G132" s="68"/>
      <c r="H132" s="69">
        <f>H133</f>
        <v>4035</v>
      </c>
      <c r="I132" s="69">
        <f>I133</f>
        <v>4035</v>
      </c>
      <c r="J132" s="69">
        <f t="shared" si="1"/>
        <v>100</v>
      </c>
    </row>
    <row r="133" spans="1:10" ht="44.25" customHeight="1">
      <c r="A133" s="120" t="s">
        <v>149</v>
      </c>
      <c r="B133" s="120"/>
      <c r="C133" s="120"/>
      <c r="D133" s="58" t="s">
        <v>90</v>
      </c>
      <c r="E133" s="58" t="s">
        <v>78</v>
      </c>
      <c r="F133" s="58" t="s">
        <v>232</v>
      </c>
      <c r="G133" s="58"/>
      <c r="H133" s="69">
        <f>H134</f>
        <v>4035</v>
      </c>
      <c r="I133" s="69">
        <f>I134</f>
        <v>4035</v>
      </c>
      <c r="J133" s="69">
        <f t="shared" si="1"/>
        <v>100</v>
      </c>
    </row>
    <row r="134" spans="1:10" ht="44.25" customHeight="1">
      <c r="A134" s="120" t="s">
        <v>151</v>
      </c>
      <c r="B134" s="120"/>
      <c r="C134" s="120"/>
      <c r="D134" s="58" t="s">
        <v>90</v>
      </c>
      <c r="E134" s="58" t="s">
        <v>78</v>
      </c>
      <c r="F134" s="58" t="s">
        <v>232</v>
      </c>
      <c r="G134" s="58" t="s">
        <v>150</v>
      </c>
      <c r="H134" s="69">
        <v>4035</v>
      </c>
      <c r="I134" s="69">
        <v>4035</v>
      </c>
      <c r="J134" s="69">
        <f t="shared" si="1"/>
        <v>100</v>
      </c>
    </row>
    <row r="135" spans="1:10" ht="44.25" customHeight="1" hidden="1">
      <c r="A135" s="117" t="s">
        <v>342</v>
      </c>
      <c r="B135" s="118"/>
      <c r="C135" s="119"/>
      <c r="D135" s="58" t="s">
        <v>90</v>
      </c>
      <c r="E135" s="58" t="s">
        <v>78</v>
      </c>
      <c r="F135" s="58" t="s">
        <v>344</v>
      </c>
      <c r="G135" s="58"/>
      <c r="H135" s="69">
        <f>H136</f>
        <v>0</v>
      </c>
      <c r="I135" s="69">
        <f>I136</f>
        <v>0</v>
      </c>
      <c r="J135" s="69" t="e">
        <f t="shared" si="1"/>
        <v>#DIV/0!</v>
      </c>
    </row>
    <row r="136" spans="1:10" ht="44.25" customHeight="1" hidden="1">
      <c r="A136" s="117" t="s">
        <v>343</v>
      </c>
      <c r="B136" s="118"/>
      <c r="C136" s="119"/>
      <c r="D136" s="58" t="s">
        <v>90</v>
      </c>
      <c r="E136" s="58" t="s">
        <v>78</v>
      </c>
      <c r="F136" s="58" t="s">
        <v>345</v>
      </c>
      <c r="G136" s="58"/>
      <c r="H136" s="69">
        <f>H137</f>
        <v>0</v>
      </c>
      <c r="I136" s="69">
        <f>I137</f>
        <v>0</v>
      </c>
      <c r="J136" s="69" t="e">
        <f t="shared" si="1"/>
        <v>#DIV/0!</v>
      </c>
    </row>
    <row r="137" spans="1:10" ht="44.25" customHeight="1" hidden="1">
      <c r="A137" s="117" t="s">
        <v>151</v>
      </c>
      <c r="B137" s="118"/>
      <c r="C137" s="119"/>
      <c r="D137" s="58" t="s">
        <v>90</v>
      </c>
      <c r="E137" s="58" t="s">
        <v>78</v>
      </c>
      <c r="F137" s="58" t="s">
        <v>345</v>
      </c>
      <c r="G137" s="58" t="s">
        <v>150</v>
      </c>
      <c r="H137" s="69"/>
      <c r="I137" s="69"/>
      <c r="J137" s="69" t="e">
        <f t="shared" si="1"/>
        <v>#DIV/0!</v>
      </c>
    </row>
    <row r="138" spans="1:10" ht="38.25" customHeight="1">
      <c r="A138" s="120" t="s">
        <v>159</v>
      </c>
      <c r="B138" s="120"/>
      <c r="C138" s="120"/>
      <c r="D138" s="58" t="s">
        <v>90</v>
      </c>
      <c r="E138" s="58" t="s">
        <v>78</v>
      </c>
      <c r="F138" s="58" t="s">
        <v>233</v>
      </c>
      <c r="G138" s="58"/>
      <c r="H138" s="69">
        <f>H139+H142+H145</f>
        <v>1523.4</v>
      </c>
      <c r="I138" s="69">
        <f>I139+I142+I145</f>
        <v>1523.4</v>
      </c>
      <c r="J138" s="69">
        <f t="shared" si="1"/>
        <v>100</v>
      </c>
    </row>
    <row r="139" spans="1:10" ht="43.5" customHeight="1">
      <c r="A139" s="120" t="s">
        <v>193</v>
      </c>
      <c r="B139" s="120"/>
      <c r="C139" s="120"/>
      <c r="D139" s="58" t="s">
        <v>90</v>
      </c>
      <c r="E139" s="58" t="s">
        <v>78</v>
      </c>
      <c r="F139" s="58" t="s">
        <v>234</v>
      </c>
      <c r="G139" s="58"/>
      <c r="H139" s="69">
        <f>H140</f>
        <v>1523.4</v>
      </c>
      <c r="I139" s="69">
        <f>I140</f>
        <v>1523.4</v>
      </c>
      <c r="J139" s="69">
        <f t="shared" si="1"/>
        <v>100</v>
      </c>
    </row>
    <row r="140" spans="1:10" ht="36.75" customHeight="1">
      <c r="A140" s="120" t="s">
        <v>149</v>
      </c>
      <c r="B140" s="120"/>
      <c r="C140" s="120"/>
      <c r="D140" s="58" t="s">
        <v>90</v>
      </c>
      <c r="E140" s="58" t="s">
        <v>78</v>
      </c>
      <c r="F140" s="58" t="s">
        <v>235</v>
      </c>
      <c r="G140" s="58"/>
      <c r="H140" s="69">
        <f>H141</f>
        <v>1523.4</v>
      </c>
      <c r="I140" s="69">
        <f>I141</f>
        <v>1523.4</v>
      </c>
      <c r="J140" s="69">
        <f t="shared" si="1"/>
        <v>100</v>
      </c>
    </row>
    <row r="141" spans="1:10" ht="42" customHeight="1">
      <c r="A141" s="120" t="s">
        <v>151</v>
      </c>
      <c r="B141" s="120"/>
      <c r="C141" s="120"/>
      <c r="D141" s="58" t="s">
        <v>90</v>
      </c>
      <c r="E141" s="58" t="s">
        <v>78</v>
      </c>
      <c r="F141" s="58" t="s">
        <v>235</v>
      </c>
      <c r="G141" s="58" t="s">
        <v>150</v>
      </c>
      <c r="H141" s="69">
        <v>1523.4</v>
      </c>
      <c r="I141" s="69">
        <v>1523.4</v>
      </c>
      <c r="J141" s="69">
        <f t="shared" si="1"/>
        <v>100</v>
      </c>
    </row>
    <row r="142" spans="1:10" ht="56.25" customHeight="1" hidden="1">
      <c r="A142" s="120" t="s">
        <v>325</v>
      </c>
      <c r="B142" s="120"/>
      <c r="C142" s="120"/>
      <c r="D142" s="58" t="s">
        <v>90</v>
      </c>
      <c r="E142" s="58" t="s">
        <v>78</v>
      </c>
      <c r="F142" s="58" t="s">
        <v>236</v>
      </c>
      <c r="G142" s="68"/>
      <c r="H142" s="69">
        <f>H143</f>
        <v>0</v>
      </c>
      <c r="I142" s="69">
        <f>I143</f>
        <v>0</v>
      </c>
      <c r="J142" s="69" t="e">
        <f t="shared" si="1"/>
        <v>#DIV/0!</v>
      </c>
    </row>
    <row r="143" spans="1:10" ht="88.5" customHeight="1" hidden="1">
      <c r="A143" s="120" t="s">
        <v>326</v>
      </c>
      <c r="B143" s="120"/>
      <c r="C143" s="120"/>
      <c r="D143" s="58" t="s">
        <v>90</v>
      </c>
      <c r="E143" s="58" t="s">
        <v>78</v>
      </c>
      <c r="F143" s="58" t="s">
        <v>327</v>
      </c>
      <c r="G143" s="68"/>
      <c r="H143" s="69">
        <f>H144</f>
        <v>0</v>
      </c>
      <c r="I143" s="69">
        <f>I144</f>
        <v>0</v>
      </c>
      <c r="J143" s="69" t="e">
        <f t="shared" si="1"/>
        <v>#DIV/0!</v>
      </c>
    </row>
    <row r="144" spans="1:10" ht="48" customHeight="1" hidden="1">
      <c r="A144" s="120" t="s">
        <v>151</v>
      </c>
      <c r="B144" s="120"/>
      <c r="C144" s="120"/>
      <c r="D144" s="58" t="s">
        <v>90</v>
      </c>
      <c r="E144" s="58" t="s">
        <v>78</v>
      </c>
      <c r="F144" s="58" t="s">
        <v>327</v>
      </c>
      <c r="G144" s="58" t="s">
        <v>150</v>
      </c>
      <c r="H144" s="69">
        <v>0</v>
      </c>
      <c r="I144" s="69">
        <v>0</v>
      </c>
      <c r="J144" s="69" t="e">
        <f t="shared" si="1"/>
        <v>#DIV/0!</v>
      </c>
    </row>
    <row r="145" spans="1:10" ht="66.75" customHeight="1" hidden="1">
      <c r="A145" s="117" t="s">
        <v>328</v>
      </c>
      <c r="B145" s="118"/>
      <c r="C145" s="119"/>
      <c r="D145" s="58" t="s">
        <v>90</v>
      </c>
      <c r="E145" s="58" t="s">
        <v>78</v>
      </c>
      <c r="F145" s="58" t="s">
        <v>331</v>
      </c>
      <c r="G145" s="58"/>
      <c r="H145" s="69">
        <f>H146</f>
        <v>0</v>
      </c>
      <c r="I145" s="69">
        <f>I146</f>
        <v>0</v>
      </c>
      <c r="J145" s="69" t="e">
        <f t="shared" si="1"/>
        <v>#DIV/0!</v>
      </c>
    </row>
    <row r="146" spans="1:10" ht="99.75" customHeight="1" hidden="1">
      <c r="A146" s="117" t="s">
        <v>329</v>
      </c>
      <c r="B146" s="118"/>
      <c r="C146" s="119"/>
      <c r="D146" s="58" t="s">
        <v>90</v>
      </c>
      <c r="E146" s="58" t="s">
        <v>78</v>
      </c>
      <c r="F146" s="58" t="s">
        <v>330</v>
      </c>
      <c r="G146" s="58"/>
      <c r="H146" s="69">
        <f>H147</f>
        <v>0</v>
      </c>
      <c r="I146" s="69">
        <f>I147</f>
        <v>0</v>
      </c>
      <c r="J146" s="69" t="e">
        <f t="shared" si="1"/>
        <v>#DIV/0!</v>
      </c>
    </row>
    <row r="147" spans="1:10" ht="48" customHeight="1" hidden="1">
      <c r="A147" s="120" t="s">
        <v>151</v>
      </c>
      <c r="B147" s="120"/>
      <c r="C147" s="120"/>
      <c r="D147" s="58" t="s">
        <v>90</v>
      </c>
      <c r="E147" s="58" t="s">
        <v>78</v>
      </c>
      <c r="F147" s="58" t="s">
        <v>330</v>
      </c>
      <c r="G147" s="58" t="s">
        <v>150</v>
      </c>
      <c r="H147" s="69">
        <v>0</v>
      </c>
      <c r="I147" s="69">
        <v>0</v>
      </c>
      <c r="J147" s="69" t="e">
        <f t="shared" si="1"/>
        <v>#DIV/0!</v>
      </c>
    </row>
    <row r="148" spans="1:10" ht="88.5" customHeight="1" hidden="1">
      <c r="A148" s="117" t="s">
        <v>346</v>
      </c>
      <c r="B148" s="118"/>
      <c r="C148" s="119"/>
      <c r="D148" s="58" t="s">
        <v>90</v>
      </c>
      <c r="E148" s="58" t="s">
        <v>78</v>
      </c>
      <c r="F148" s="58" t="s">
        <v>348</v>
      </c>
      <c r="G148" s="58"/>
      <c r="H148" s="69">
        <f>H149</f>
        <v>0</v>
      </c>
      <c r="I148" s="69">
        <f>I149</f>
        <v>0</v>
      </c>
      <c r="J148" s="69" t="e">
        <f t="shared" si="1"/>
        <v>#DIV/0!</v>
      </c>
    </row>
    <row r="149" spans="1:10" ht="93" customHeight="1" hidden="1">
      <c r="A149" s="117" t="s">
        <v>347</v>
      </c>
      <c r="B149" s="118"/>
      <c r="C149" s="119"/>
      <c r="D149" s="58" t="s">
        <v>90</v>
      </c>
      <c r="E149" s="58" t="s">
        <v>78</v>
      </c>
      <c r="F149" s="58" t="s">
        <v>349</v>
      </c>
      <c r="G149" s="58"/>
      <c r="H149" s="69">
        <f>H150</f>
        <v>0</v>
      </c>
      <c r="I149" s="69">
        <f>I150</f>
        <v>0</v>
      </c>
      <c r="J149" s="69" t="e">
        <f t="shared" si="1"/>
        <v>#DIV/0!</v>
      </c>
    </row>
    <row r="150" spans="1:10" ht="39" customHeight="1" hidden="1">
      <c r="A150" s="117" t="s">
        <v>215</v>
      </c>
      <c r="B150" s="118"/>
      <c r="C150" s="119"/>
      <c r="D150" s="58" t="s">
        <v>90</v>
      </c>
      <c r="E150" s="58" t="s">
        <v>78</v>
      </c>
      <c r="F150" s="58" t="s">
        <v>349</v>
      </c>
      <c r="G150" s="58" t="s">
        <v>143</v>
      </c>
      <c r="H150" s="69"/>
      <c r="I150" s="69"/>
      <c r="J150" s="69" t="e">
        <f t="shared" si="1"/>
        <v>#DIV/0!</v>
      </c>
    </row>
    <row r="151" spans="1:10" ht="24.75" customHeight="1">
      <c r="A151" s="120" t="s">
        <v>160</v>
      </c>
      <c r="B151" s="120"/>
      <c r="C151" s="120"/>
      <c r="D151" s="58" t="s">
        <v>90</v>
      </c>
      <c r="E151" s="58" t="s">
        <v>110</v>
      </c>
      <c r="F151" s="68"/>
      <c r="G151" s="68"/>
      <c r="H151" s="69">
        <f aca="true" t="shared" si="12" ref="H151:I154">H152</f>
        <v>140.7</v>
      </c>
      <c r="I151" s="69">
        <f t="shared" si="12"/>
        <v>140.7</v>
      </c>
      <c r="J151" s="69">
        <f t="shared" si="1"/>
        <v>100</v>
      </c>
    </row>
    <row r="152" spans="1:10" ht="49.5" customHeight="1">
      <c r="A152" s="120" t="s">
        <v>397</v>
      </c>
      <c r="B152" s="120"/>
      <c r="C152" s="120"/>
      <c r="D152" s="58" t="s">
        <v>90</v>
      </c>
      <c r="E152" s="58" t="s">
        <v>110</v>
      </c>
      <c r="F152" s="58" t="s">
        <v>398</v>
      </c>
      <c r="G152" s="68"/>
      <c r="H152" s="69">
        <f t="shared" si="12"/>
        <v>140.7</v>
      </c>
      <c r="I152" s="69">
        <f t="shared" si="12"/>
        <v>140.7</v>
      </c>
      <c r="J152" s="69">
        <f t="shared" si="1"/>
        <v>100</v>
      </c>
    </row>
    <row r="153" spans="1:10" ht="31.5" customHeight="1">
      <c r="A153" s="128" t="s">
        <v>284</v>
      </c>
      <c r="B153" s="128"/>
      <c r="C153" s="128"/>
      <c r="D153" s="58" t="s">
        <v>90</v>
      </c>
      <c r="E153" s="58" t="s">
        <v>110</v>
      </c>
      <c r="F153" s="58" t="s">
        <v>399</v>
      </c>
      <c r="G153" s="68"/>
      <c r="H153" s="69">
        <f>H154</f>
        <v>140.7</v>
      </c>
      <c r="I153" s="69">
        <f>I154</f>
        <v>140.7</v>
      </c>
      <c r="J153" s="69">
        <f t="shared" si="1"/>
        <v>100</v>
      </c>
    </row>
    <row r="154" spans="1:10" ht="36" customHeight="1">
      <c r="A154" s="130" t="s">
        <v>2</v>
      </c>
      <c r="B154" s="130"/>
      <c r="C154" s="130"/>
      <c r="D154" s="58" t="s">
        <v>90</v>
      </c>
      <c r="E154" s="58" t="s">
        <v>110</v>
      </c>
      <c r="F154" s="58" t="s">
        <v>400</v>
      </c>
      <c r="G154" s="68"/>
      <c r="H154" s="69">
        <f t="shared" si="12"/>
        <v>140.7</v>
      </c>
      <c r="I154" s="69">
        <f t="shared" si="12"/>
        <v>140.7</v>
      </c>
      <c r="J154" s="69">
        <f t="shared" si="1"/>
        <v>100</v>
      </c>
    </row>
    <row r="155" spans="1:10" ht="27" customHeight="1">
      <c r="A155" s="128" t="s">
        <v>153</v>
      </c>
      <c r="B155" s="128"/>
      <c r="C155" s="128"/>
      <c r="D155" s="58" t="s">
        <v>90</v>
      </c>
      <c r="E155" s="58" t="s">
        <v>110</v>
      </c>
      <c r="F155" s="58" t="s">
        <v>400</v>
      </c>
      <c r="G155" s="58" t="s">
        <v>152</v>
      </c>
      <c r="H155" s="69">
        <v>140.7</v>
      </c>
      <c r="I155" s="69">
        <v>140.7</v>
      </c>
      <c r="J155" s="69">
        <f t="shared" si="1"/>
        <v>100</v>
      </c>
    </row>
    <row r="156" spans="1:10" ht="15" customHeight="1">
      <c r="A156" s="128" t="s">
        <v>94</v>
      </c>
      <c r="B156" s="128"/>
      <c r="C156" s="128"/>
      <c r="D156" s="58" t="s">
        <v>90</v>
      </c>
      <c r="E156" s="58" t="s">
        <v>93</v>
      </c>
      <c r="F156" s="68"/>
      <c r="G156" s="68"/>
      <c r="H156" s="69">
        <f>H157</f>
        <v>143.3</v>
      </c>
      <c r="I156" s="69">
        <f aca="true" t="shared" si="13" ref="H156:I160">I157</f>
        <v>143.3</v>
      </c>
      <c r="J156" s="69">
        <f t="shared" si="1"/>
        <v>100</v>
      </c>
    </row>
    <row r="157" spans="1:10" ht="53.25" customHeight="1">
      <c r="A157" s="128" t="s">
        <v>3</v>
      </c>
      <c r="B157" s="128"/>
      <c r="C157" s="128"/>
      <c r="D157" s="58" t="s">
        <v>90</v>
      </c>
      <c r="E157" s="58" t="s">
        <v>93</v>
      </c>
      <c r="F157" s="58" t="s">
        <v>237</v>
      </c>
      <c r="G157" s="68"/>
      <c r="H157" s="69">
        <f t="shared" si="13"/>
        <v>143.3</v>
      </c>
      <c r="I157" s="69">
        <f t="shared" si="13"/>
        <v>143.3</v>
      </c>
      <c r="J157" s="69">
        <f t="shared" si="1"/>
        <v>100</v>
      </c>
    </row>
    <row r="158" spans="1:10" ht="27" customHeight="1">
      <c r="A158" s="128" t="s">
        <v>223</v>
      </c>
      <c r="B158" s="128"/>
      <c r="C158" s="128"/>
      <c r="D158" s="58" t="s">
        <v>90</v>
      </c>
      <c r="E158" s="58" t="s">
        <v>93</v>
      </c>
      <c r="F158" s="58" t="s">
        <v>286</v>
      </c>
      <c r="G158" s="68"/>
      <c r="H158" s="69">
        <f>H159+H162</f>
        <v>143.3</v>
      </c>
      <c r="I158" s="69">
        <f>I159+I162</f>
        <v>143.3</v>
      </c>
      <c r="J158" s="69">
        <f t="shared" si="1"/>
        <v>100</v>
      </c>
    </row>
    <row r="159" spans="1:10" ht="35.25" customHeight="1">
      <c r="A159" s="128" t="s">
        <v>285</v>
      </c>
      <c r="B159" s="128"/>
      <c r="C159" s="128"/>
      <c r="D159" s="58" t="s">
        <v>90</v>
      </c>
      <c r="E159" s="58" t="s">
        <v>93</v>
      </c>
      <c r="F159" s="58" t="s">
        <v>287</v>
      </c>
      <c r="G159" s="68"/>
      <c r="H159" s="69">
        <f t="shared" si="13"/>
        <v>143.3</v>
      </c>
      <c r="I159" s="69">
        <f t="shared" si="13"/>
        <v>143.3</v>
      </c>
      <c r="J159" s="69">
        <f t="shared" si="1"/>
        <v>100</v>
      </c>
    </row>
    <row r="160" spans="1:10" ht="34.5" customHeight="1">
      <c r="A160" s="120" t="s">
        <v>401</v>
      </c>
      <c r="B160" s="120"/>
      <c r="C160" s="120"/>
      <c r="D160" s="58" t="s">
        <v>90</v>
      </c>
      <c r="E160" s="58" t="s">
        <v>93</v>
      </c>
      <c r="F160" s="58" t="s">
        <v>238</v>
      </c>
      <c r="G160" s="68"/>
      <c r="H160" s="69">
        <f t="shared" si="13"/>
        <v>143.3</v>
      </c>
      <c r="I160" s="69">
        <f t="shared" si="13"/>
        <v>143.3</v>
      </c>
      <c r="J160" s="69">
        <f t="shared" si="1"/>
        <v>100</v>
      </c>
    </row>
    <row r="161" spans="1:10" ht="23.25" customHeight="1">
      <c r="A161" s="132" t="s">
        <v>179</v>
      </c>
      <c r="B161" s="132"/>
      <c r="C161" s="132"/>
      <c r="D161" s="58" t="s">
        <v>90</v>
      </c>
      <c r="E161" s="58" t="s">
        <v>93</v>
      </c>
      <c r="F161" s="58" t="s">
        <v>238</v>
      </c>
      <c r="G161" s="58" t="s">
        <v>143</v>
      </c>
      <c r="H161" s="69">
        <v>143.3</v>
      </c>
      <c r="I161" s="69">
        <v>143.3</v>
      </c>
      <c r="J161" s="69">
        <f t="shared" si="1"/>
        <v>100</v>
      </c>
    </row>
    <row r="162" spans="1:10" ht="45" customHeight="1" hidden="1">
      <c r="A162" s="132" t="s">
        <v>402</v>
      </c>
      <c r="B162" s="132"/>
      <c r="C162" s="132"/>
      <c r="D162" s="58" t="s">
        <v>90</v>
      </c>
      <c r="E162" s="58" t="s">
        <v>93</v>
      </c>
      <c r="F162" s="58" t="s">
        <v>385</v>
      </c>
      <c r="G162" s="58"/>
      <c r="H162" s="69">
        <f>H163</f>
        <v>0</v>
      </c>
      <c r="I162" s="69">
        <f>I163</f>
        <v>0</v>
      </c>
      <c r="J162" s="69" t="e">
        <f t="shared" si="1"/>
        <v>#DIV/0!</v>
      </c>
    </row>
    <row r="163" spans="1:10" ht="34.5" customHeight="1" hidden="1">
      <c r="A163" s="132" t="s">
        <v>215</v>
      </c>
      <c r="B163" s="132"/>
      <c r="C163" s="132"/>
      <c r="D163" s="58" t="s">
        <v>90</v>
      </c>
      <c r="E163" s="58" t="s">
        <v>93</v>
      </c>
      <c r="F163" s="58" t="s">
        <v>385</v>
      </c>
      <c r="G163" s="58" t="s">
        <v>143</v>
      </c>
      <c r="H163" s="69">
        <v>0</v>
      </c>
      <c r="I163" s="69">
        <v>0</v>
      </c>
      <c r="J163" s="69" t="e">
        <f>I163/H163*100</f>
        <v>#DIV/0!</v>
      </c>
    </row>
    <row r="164" ht="32.25" customHeight="1"/>
    <row r="165" spans="1:10" ht="18.75" customHeight="1">
      <c r="A165" s="131" t="s">
        <v>102</v>
      </c>
      <c r="B165" s="131"/>
      <c r="C165" s="131"/>
      <c r="D165" s="131"/>
      <c r="E165" s="131"/>
      <c r="H165" s="129" t="s">
        <v>156</v>
      </c>
      <c r="I165" s="129"/>
      <c r="J165" s="129"/>
    </row>
  </sheetData>
  <sheetProtection/>
  <mergeCells count="164">
    <mergeCell ref="A101:C101"/>
    <mergeCell ref="A106:C106"/>
    <mergeCell ref="A102:C102"/>
    <mergeCell ref="A103:C103"/>
    <mergeCell ref="A104:C104"/>
    <mergeCell ref="A105:C105"/>
    <mergeCell ref="A163:C163"/>
    <mergeCell ref="A123:C123"/>
    <mergeCell ref="A124:C124"/>
    <mergeCell ref="A127:C127"/>
    <mergeCell ref="A128:C128"/>
    <mergeCell ref="A158:C158"/>
    <mergeCell ref="A159:C159"/>
    <mergeCell ref="A125:C125"/>
    <mergeCell ref="A126:C126"/>
    <mergeCell ref="A161:C161"/>
    <mergeCell ref="A162:C162"/>
    <mergeCell ref="A12:C12"/>
    <mergeCell ref="A15:C15"/>
    <mergeCell ref="A18:C18"/>
    <mergeCell ref="A29:C29"/>
    <mergeCell ref="A19:C19"/>
    <mergeCell ref="A43:C43"/>
    <mergeCell ref="A44:C44"/>
    <mergeCell ref="A45:C45"/>
    <mergeCell ref="A109:C109"/>
    <mergeCell ref="A25:C25"/>
    <mergeCell ref="A16:C16"/>
    <mergeCell ref="A22:C22"/>
    <mergeCell ref="A13:C13"/>
    <mergeCell ref="A14:C14"/>
    <mergeCell ref="A5:J5"/>
    <mergeCell ref="A7:C7"/>
    <mergeCell ref="A8:C8"/>
    <mergeCell ref="A9:C9"/>
    <mergeCell ref="E9:G9"/>
    <mergeCell ref="A11:C11"/>
    <mergeCell ref="I6:J6"/>
    <mergeCell ref="A37:C37"/>
    <mergeCell ref="A50:C50"/>
    <mergeCell ref="A73:C73"/>
    <mergeCell ref="A88:C88"/>
    <mergeCell ref="A86:C86"/>
    <mergeCell ref="A67:C67"/>
    <mergeCell ref="A68:C68"/>
    <mergeCell ref="A69:C69"/>
    <mergeCell ref="A42:C42"/>
    <mergeCell ref="A152:C152"/>
    <mergeCell ref="A157:C157"/>
    <mergeCell ref="A142:C142"/>
    <mergeCell ref="A145:C145"/>
    <mergeCell ref="A146:C146"/>
    <mergeCell ref="A147:C147"/>
    <mergeCell ref="A148:C148"/>
    <mergeCell ref="A114:C114"/>
    <mergeCell ref="A153:C153"/>
    <mergeCell ref="F3:J3"/>
    <mergeCell ref="F1:J1"/>
    <mergeCell ref="A65:C65"/>
    <mergeCell ref="A66:C66"/>
    <mergeCell ref="A51:C51"/>
    <mergeCell ref="A52:C52"/>
    <mergeCell ref="A55:C55"/>
    <mergeCell ref="A61:C61"/>
    <mergeCell ref="A10:C10"/>
    <mergeCell ref="A17:C17"/>
    <mergeCell ref="A20:C20"/>
    <mergeCell ref="H165:J165"/>
    <mergeCell ref="A151:C151"/>
    <mergeCell ref="A154:C154"/>
    <mergeCell ref="A155:C155"/>
    <mergeCell ref="A156:C156"/>
    <mergeCell ref="A160:C160"/>
    <mergeCell ref="A165:E165"/>
    <mergeCell ref="A100:C100"/>
    <mergeCell ref="A49:C49"/>
    <mergeCell ref="A118:C118"/>
    <mergeCell ref="A108:C108"/>
    <mergeCell ref="A94:C94"/>
    <mergeCell ref="A107:C107"/>
    <mergeCell ref="A92:C92"/>
    <mergeCell ref="A85:C85"/>
    <mergeCell ref="A90:C90"/>
    <mergeCell ref="A111:C111"/>
    <mergeCell ref="A115:C115"/>
    <mergeCell ref="A110:C110"/>
    <mergeCell ref="A74:C74"/>
    <mergeCell ref="A75:C75"/>
    <mergeCell ref="A84:C84"/>
    <mergeCell ref="A96:C96"/>
    <mergeCell ref="A99:C99"/>
    <mergeCell ref="A89:C89"/>
    <mergeCell ref="A80:C80"/>
    <mergeCell ref="A81:C81"/>
    <mergeCell ref="A83:C83"/>
    <mergeCell ref="A21:C21"/>
    <mergeCell ref="A38:C38"/>
    <mergeCell ref="A47:C47"/>
    <mergeCell ref="A30:C30"/>
    <mergeCell ref="A31:C31"/>
    <mergeCell ref="A32:C32"/>
    <mergeCell ref="A33:C33"/>
    <mergeCell ref="A23:C23"/>
    <mergeCell ref="A40:C40"/>
    <mergeCell ref="A27:C27"/>
    <mergeCell ref="A24:C24"/>
    <mergeCell ref="A34:C34"/>
    <mergeCell ref="A35:C35"/>
    <mergeCell ref="A56:C56"/>
    <mergeCell ref="A95:C95"/>
    <mergeCell ref="A82:C82"/>
    <mergeCell ref="A39:C39"/>
    <mergeCell ref="A91:C91"/>
    <mergeCell ref="A36:C36"/>
    <mergeCell ref="A28:C28"/>
    <mergeCell ref="A26:C26"/>
    <mergeCell ref="A41:C41"/>
    <mergeCell ref="A46:C46"/>
    <mergeCell ref="A62:C62"/>
    <mergeCell ref="A48:C48"/>
    <mergeCell ref="A70:C70"/>
    <mergeCell ref="A53:C53"/>
    <mergeCell ref="A63:C63"/>
    <mergeCell ref="A64:C64"/>
    <mergeCell ref="A54:C54"/>
    <mergeCell ref="A59:C59"/>
    <mergeCell ref="A60:C60"/>
    <mergeCell ref="A57:C57"/>
    <mergeCell ref="A58:C58"/>
    <mergeCell ref="A71:C71"/>
    <mergeCell ref="A79:C79"/>
    <mergeCell ref="A78:C78"/>
    <mergeCell ref="A76:C76"/>
    <mergeCell ref="A77:C77"/>
    <mergeCell ref="A72:C72"/>
    <mergeCell ref="A112:C112"/>
    <mergeCell ref="A139:C139"/>
    <mergeCell ref="A93:C93"/>
    <mergeCell ref="A87:C87"/>
    <mergeCell ref="A129:C129"/>
    <mergeCell ref="A113:C113"/>
    <mergeCell ref="A116:C116"/>
    <mergeCell ref="A121:C121"/>
    <mergeCell ref="A122:C122"/>
    <mergeCell ref="A117:C117"/>
    <mergeCell ref="A144:C144"/>
    <mergeCell ref="A131:C131"/>
    <mergeCell ref="A133:C133"/>
    <mergeCell ref="A132:C132"/>
    <mergeCell ref="A130:C130"/>
    <mergeCell ref="A134:C134"/>
    <mergeCell ref="A143:C143"/>
    <mergeCell ref="A141:C141"/>
    <mergeCell ref="A140:C140"/>
    <mergeCell ref="A149:C149"/>
    <mergeCell ref="A150:C150"/>
    <mergeCell ref="A97:C97"/>
    <mergeCell ref="A98:C98"/>
    <mergeCell ref="A119:C119"/>
    <mergeCell ref="A120:C120"/>
    <mergeCell ref="A135:C135"/>
    <mergeCell ref="A137:C137"/>
    <mergeCell ref="A136:C136"/>
    <mergeCell ref="A138:C138"/>
  </mergeCells>
  <printOptions/>
  <pageMargins left="0.75" right="0.25" top="0.54" bottom="0.43" header="0.23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13.625" style="0" customWidth="1"/>
    <col min="2" max="2" width="41.625" style="0" customWidth="1"/>
    <col min="3" max="3" width="15.625" style="0" customWidth="1"/>
    <col min="4" max="4" width="12.125" style="0" customWidth="1"/>
    <col min="5" max="5" width="11.125" style="0" customWidth="1"/>
  </cols>
  <sheetData>
    <row r="1" spans="3:5" ht="15.75">
      <c r="C1" s="142" t="s">
        <v>95</v>
      </c>
      <c r="D1" s="142"/>
      <c r="E1" s="31"/>
    </row>
    <row r="2" spans="3:5" ht="6" customHeight="1">
      <c r="C2" s="32"/>
      <c r="D2" s="32"/>
      <c r="E2" s="32"/>
    </row>
    <row r="3" spans="3:5" ht="12.75">
      <c r="C3" s="147" t="s">
        <v>423</v>
      </c>
      <c r="D3" s="148"/>
      <c r="E3" s="148"/>
    </row>
    <row r="4" spans="2:5" ht="12.75" customHeight="1">
      <c r="B4" s="1"/>
      <c r="C4" s="148"/>
      <c r="D4" s="148"/>
      <c r="E4" s="148"/>
    </row>
    <row r="5" spans="3:5" ht="118.5" customHeight="1">
      <c r="C5" s="148"/>
      <c r="D5" s="148"/>
      <c r="E5" s="148"/>
    </row>
    <row r="7" spans="1:5" ht="33.75" customHeight="1">
      <c r="A7" s="143" t="s">
        <v>332</v>
      </c>
      <c r="B7" s="144"/>
      <c r="C7" s="144"/>
      <c r="D7" s="144"/>
      <c r="E7" s="144"/>
    </row>
    <row r="8" spans="1:5" ht="18.75" customHeight="1">
      <c r="A8" s="4"/>
      <c r="B8" s="4"/>
      <c r="C8" s="4"/>
      <c r="D8" s="150" t="s">
        <v>127</v>
      </c>
      <c r="E8" s="150"/>
    </row>
    <row r="9" spans="1:5" ht="107.25" customHeight="1">
      <c r="A9" s="5" t="s">
        <v>8</v>
      </c>
      <c r="B9" s="5" t="s">
        <v>42</v>
      </c>
      <c r="C9" s="36" t="s">
        <v>404</v>
      </c>
      <c r="D9" s="5" t="s">
        <v>403</v>
      </c>
      <c r="E9" s="5" t="s">
        <v>96</v>
      </c>
    </row>
    <row r="10" spans="1:5" ht="24.75" customHeight="1">
      <c r="A10" s="87">
        <v>100</v>
      </c>
      <c r="B10" s="88" t="s">
        <v>15</v>
      </c>
      <c r="C10" s="18">
        <f>SUM(C11:C16)</f>
        <v>6867.6</v>
      </c>
      <c r="D10" s="18">
        <f>SUM(D11:D16)</f>
        <v>5761.8</v>
      </c>
      <c r="E10" s="18">
        <f aca="true" t="shared" si="0" ref="E10:E36">D10/C10*100</f>
        <v>83.89830508474576</v>
      </c>
    </row>
    <row r="11" spans="1:5" ht="47.25" customHeight="1">
      <c r="A11" s="89">
        <v>102</v>
      </c>
      <c r="B11" s="86" t="s">
        <v>27</v>
      </c>
      <c r="C11" s="19">
        <f>'прил 2'!H10</f>
        <v>764.1</v>
      </c>
      <c r="D11" s="19">
        <f>'прил 2'!I10</f>
        <v>764.1</v>
      </c>
      <c r="E11" s="19">
        <f t="shared" si="0"/>
        <v>100</v>
      </c>
    </row>
    <row r="12" spans="1:5" ht="64.5" customHeight="1">
      <c r="A12" s="90">
        <v>104</v>
      </c>
      <c r="B12" s="91" t="s">
        <v>114</v>
      </c>
      <c r="C12" s="48">
        <f>'прил 2'!H15</f>
        <v>4910.200000000001</v>
      </c>
      <c r="D12" s="48">
        <f>'прил 2'!I15</f>
        <v>4892.8</v>
      </c>
      <c r="E12" s="19">
        <f t="shared" si="0"/>
        <v>99.64563561565718</v>
      </c>
    </row>
    <row r="13" spans="1:5" ht="60">
      <c r="A13" s="90">
        <v>106</v>
      </c>
      <c r="B13" s="91" t="s">
        <v>130</v>
      </c>
      <c r="C13" s="48">
        <f>'прил 2'!H25</f>
        <v>104.9</v>
      </c>
      <c r="D13" s="48">
        <f>'прил 2'!I25</f>
        <v>104.9</v>
      </c>
      <c r="E13" s="19">
        <f t="shared" si="0"/>
        <v>100</v>
      </c>
    </row>
    <row r="14" spans="1:5" ht="30" hidden="1">
      <c r="A14" s="90">
        <v>107</v>
      </c>
      <c r="B14" s="91" t="s">
        <v>304</v>
      </c>
      <c r="C14" s="48">
        <f>'прил 2'!H30</f>
        <v>0</v>
      </c>
      <c r="D14" s="48">
        <f>'прил 2'!I30</f>
        <v>0</v>
      </c>
      <c r="E14" s="19" t="e">
        <f t="shared" si="0"/>
        <v>#DIV/0!</v>
      </c>
    </row>
    <row r="15" spans="1:5" ht="22.5" customHeight="1">
      <c r="A15" s="90">
        <v>111</v>
      </c>
      <c r="B15" s="91" t="s">
        <v>108</v>
      </c>
      <c r="C15" s="48">
        <f>'прил 2'!H36</f>
        <v>1008.4</v>
      </c>
      <c r="D15" s="48">
        <f>'прил 2'!I36</f>
        <v>0</v>
      </c>
      <c r="E15" s="19">
        <f t="shared" si="0"/>
        <v>0</v>
      </c>
    </row>
    <row r="16" spans="1:5" ht="22.5" customHeight="1">
      <c r="A16" s="92">
        <v>113</v>
      </c>
      <c r="B16" s="112" t="s">
        <v>16</v>
      </c>
      <c r="C16" s="49">
        <f>'прил 2'!H41</f>
        <v>80</v>
      </c>
      <c r="D16" s="49">
        <f>'прил 2'!I41</f>
        <v>0</v>
      </c>
      <c r="E16" s="19">
        <f t="shared" si="0"/>
        <v>0</v>
      </c>
    </row>
    <row r="17" spans="1:5" ht="22.5" customHeight="1">
      <c r="A17" s="93">
        <v>200</v>
      </c>
      <c r="B17" s="94" t="s">
        <v>115</v>
      </c>
      <c r="C17" s="50">
        <f>SUM(C18)</f>
        <v>296.6</v>
      </c>
      <c r="D17" s="50">
        <f>SUM(D18)</f>
        <v>296.6</v>
      </c>
      <c r="E17" s="50">
        <f>D17/C17*100</f>
        <v>100</v>
      </c>
    </row>
    <row r="18" spans="1:5" ht="22.5" customHeight="1">
      <c r="A18" s="92">
        <v>203</v>
      </c>
      <c r="B18" s="91" t="s">
        <v>111</v>
      </c>
      <c r="C18" s="49">
        <f>'прил 2'!H51</f>
        <v>296.6</v>
      </c>
      <c r="D18" s="49">
        <f>'прил 2'!I51</f>
        <v>296.6</v>
      </c>
      <c r="E18" s="19">
        <f>D18/C18*100</f>
        <v>100</v>
      </c>
    </row>
    <row r="19" spans="1:5" ht="28.5">
      <c r="A19" s="93">
        <v>300</v>
      </c>
      <c r="B19" s="94" t="s">
        <v>17</v>
      </c>
      <c r="C19" s="50">
        <f>SUM(C20:C21)</f>
        <v>4</v>
      </c>
      <c r="D19" s="50">
        <f>SUM(D20:D21)</f>
        <v>4</v>
      </c>
      <c r="E19" s="18">
        <f t="shared" si="0"/>
        <v>100</v>
      </c>
    </row>
    <row r="20" spans="1:5" ht="60">
      <c r="A20" s="92">
        <v>310</v>
      </c>
      <c r="B20" s="91" t="s">
        <v>116</v>
      </c>
      <c r="C20" s="49">
        <f>'прил 2'!H56</f>
        <v>2</v>
      </c>
      <c r="D20" s="49">
        <f>'прил 2'!I56</f>
        <v>2</v>
      </c>
      <c r="E20" s="19">
        <f t="shared" si="0"/>
        <v>100</v>
      </c>
    </row>
    <row r="21" spans="1:5" ht="45">
      <c r="A21" s="92">
        <v>314</v>
      </c>
      <c r="B21" s="91" t="s">
        <v>49</v>
      </c>
      <c r="C21" s="49">
        <f>'прил 2'!H61</f>
        <v>2</v>
      </c>
      <c r="D21" s="49">
        <f>'прил 2'!I61</f>
        <v>2</v>
      </c>
      <c r="E21" s="19">
        <f t="shared" si="0"/>
        <v>100</v>
      </c>
    </row>
    <row r="22" spans="1:6" ht="22.5" customHeight="1">
      <c r="A22" s="93">
        <v>400</v>
      </c>
      <c r="B22" s="94" t="s">
        <v>18</v>
      </c>
      <c r="C22" s="50">
        <f>SUM(C23:C25)</f>
        <v>8584.7</v>
      </c>
      <c r="D22" s="50">
        <f>SUM(D23:D25)</f>
        <v>8063.2</v>
      </c>
      <c r="E22" s="18">
        <f t="shared" si="0"/>
        <v>93.92523908814518</v>
      </c>
      <c r="F22" s="11"/>
    </row>
    <row r="23" spans="1:6" ht="22.5" customHeight="1">
      <c r="A23" s="92">
        <v>401</v>
      </c>
      <c r="B23" s="107" t="s">
        <v>309</v>
      </c>
      <c r="C23" s="49">
        <f>'прил 2'!H67</f>
        <v>49</v>
      </c>
      <c r="D23" s="49">
        <f>'прил 2'!I67</f>
        <v>49</v>
      </c>
      <c r="E23" s="19">
        <f t="shared" si="0"/>
        <v>100</v>
      </c>
      <c r="F23" s="11"/>
    </row>
    <row r="24" spans="1:6" ht="22.5" customHeight="1">
      <c r="A24" s="92">
        <v>409</v>
      </c>
      <c r="B24" s="95" t="s">
        <v>122</v>
      </c>
      <c r="C24" s="49">
        <f>'прил 2'!H72</f>
        <v>8373.7</v>
      </c>
      <c r="D24" s="49">
        <f>'прил 2'!I72</f>
        <v>7852.2</v>
      </c>
      <c r="E24" s="19">
        <f t="shared" si="0"/>
        <v>93.77216762004848</v>
      </c>
      <c r="F24" s="11"/>
    </row>
    <row r="25" spans="1:5" ht="30" customHeight="1">
      <c r="A25" s="92">
        <v>412</v>
      </c>
      <c r="B25" s="91" t="s">
        <v>19</v>
      </c>
      <c r="C25" s="49">
        <f>'прил 2'!H86</f>
        <v>162</v>
      </c>
      <c r="D25" s="49">
        <f>'прил 2'!I86</f>
        <v>162</v>
      </c>
      <c r="E25" s="19">
        <f t="shared" si="0"/>
        <v>100</v>
      </c>
    </row>
    <row r="26" spans="1:6" ht="22.5" customHeight="1">
      <c r="A26" s="93">
        <v>500</v>
      </c>
      <c r="B26" s="94" t="s">
        <v>20</v>
      </c>
      <c r="C26" s="50">
        <f>SUM(C27:C28)</f>
        <v>17743.699999999997</v>
      </c>
      <c r="D26" s="50">
        <f>SUM(D27:D28)</f>
        <v>17696.800000000003</v>
      </c>
      <c r="E26" s="18">
        <f t="shared" si="0"/>
        <v>99.73568083319716</v>
      </c>
      <c r="F26" s="11"/>
    </row>
    <row r="27" spans="1:5" ht="22.5" customHeight="1">
      <c r="A27" s="92">
        <v>502</v>
      </c>
      <c r="B27" s="91" t="s">
        <v>21</v>
      </c>
      <c r="C27" s="49">
        <f>'прил 2'!H90</f>
        <v>12442.599999999999</v>
      </c>
      <c r="D27" s="49">
        <f>'прил 2'!I90</f>
        <v>12402.900000000001</v>
      </c>
      <c r="E27" s="19">
        <f t="shared" si="0"/>
        <v>99.68093485284429</v>
      </c>
    </row>
    <row r="28" spans="1:5" ht="22.5" customHeight="1">
      <c r="A28" s="92">
        <v>503</v>
      </c>
      <c r="B28" s="91" t="s">
        <v>22</v>
      </c>
      <c r="C28" s="49">
        <f>'прил 2'!H107</f>
        <v>5301.1</v>
      </c>
      <c r="D28" s="49">
        <f>'прил 2'!I107</f>
        <v>5293.9</v>
      </c>
      <c r="E28" s="19">
        <f t="shared" si="0"/>
        <v>99.86417913263284</v>
      </c>
    </row>
    <row r="29" spans="1:5" ht="22.5" customHeight="1">
      <c r="A29" s="93">
        <v>800</v>
      </c>
      <c r="B29" s="94" t="s">
        <v>264</v>
      </c>
      <c r="C29" s="50">
        <f>SUM(C30:C31)</f>
        <v>5558.4</v>
      </c>
      <c r="D29" s="50">
        <f>SUM(D30:D31)</f>
        <v>5558.4</v>
      </c>
      <c r="E29" s="18">
        <f t="shared" si="0"/>
        <v>100</v>
      </c>
    </row>
    <row r="30" spans="1:5" ht="22.5" customHeight="1">
      <c r="A30" s="92">
        <v>801</v>
      </c>
      <c r="B30" s="91" t="s">
        <v>23</v>
      </c>
      <c r="C30" s="49">
        <f>'прил 2'!H129</f>
        <v>5558.4</v>
      </c>
      <c r="D30" s="49">
        <f>'прил 2'!I129</f>
        <v>5558.4</v>
      </c>
      <c r="E30" s="19">
        <f t="shared" si="0"/>
        <v>100</v>
      </c>
    </row>
    <row r="31" spans="1:5" ht="30" customHeight="1" hidden="1">
      <c r="A31" s="92">
        <v>804</v>
      </c>
      <c r="B31" s="91" t="s">
        <v>0</v>
      </c>
      <c r="C31" s="49">
        <v>0</v>
      </c>
      <c r="D31" s="49">
        <v>0</v>
      </c>
      <c r="E31" s="19" t="e">
        <f t="shared" si="0"/>
        <v>#DIV/0!</v>
      </c>
    </row>
    <row r="32" spans="1:5" ht="22.5" customHeight="1">
      <c r="A32" s="93">
        <v>1000</v>
      </c>
      <c r="B32" s="94" t="s">
        <v>25</v>
      </c>
      <c r="C32" s="50">
        <f>C33</f>
        <v>140.7</v>
      </c>
      <c r="D32" s="50">
        <f>D33</f>
        <v>140.7</v>
      </c>
      <c r="E32" s="18">
        <f t="shared" si="0"/>
        <v>100</v>
      </c>
    </row>
    <row r="33" spans="1:5" ht="22.5" customHeight="1">
      <c r="A33" s="92">
        <v>1001</v>
      </c>
      <c r="B33" s="91" t="s">
        <v>117</v>
      </c>
      <c r="C33" s="49">
        <f>'прил 2'!H151</f>
        <v>140.7</v>
      </c>
      <c r="D33" s="49">
        <f>'прил 2'!I151</f>
        <v>140.7</v>
      </c>
      <c r="E33" s="19">
        <f t="shared" si="0"/>
        <v>100</v>
      </c>
    </row>
    <row r="34" spans="1:5" ht="22.5" customHeight="1">
      <c r="A34" s="93">
        <v>1100</v>
      </c>
      <c r="B34" s="94" t="s">
        <v>24</v>
      </c>
      <c r="C34" s="50">
        <f>C35</f>
        <v>143.3</v>
      </c>
      <c r="D34" s="50">
        <f>D35</f>
        <v>143.3</v>
      </c>
      <c r="E34" s="18">
        <f>D34/C34*100</f>
        <v>100</v>
      </c>
    </row>
    <row r="35" spans="1:5" ht="22.5" customHeight="1">
      <c r="A35" s="92">
        <v>1102</v>
      </c>
      <c r="B35" s="91" t="s">
        <v>97</v>
      </c>
      <c r="C35" s="49">
        <f>'прил 2'!H156</f>
        <v>143.3</v>
      </c>
      <c r="D35" s="49">
        <f>'прил 2'!I156</f>
        <v>143.3</v>
      </c>
      <c r="E35" s="19">
        <f>D35/C35*100</f>
        <v>100</v>
      </c>
    </row>
    <row r="36" spans="1:5" ht="22.5" customHeight="1">
      <c r="A36" s="145" t="s">
        <v>46</v>
      </c>
      <c r="B36" s="146"/>
      <c r="C36" s="50">
        <f>C10+C17+C19+C22+C26+C29+C34+C32</f>
        <v>39339</v>
      </c>
      <c r="D36" s="50">
        <f>D10+D17+D19+D22+D26+D29+D34+D32</f>
        <v>37664.8</v>
      </c>
      <c r="E36" s="18">
        <f t="shared" si="0"/>
        <v>95.74417244973182</v>
      </c>
    </row>
    <row r="37" ht="30.75" customHeight="1"/>
    <row r="38" spans="1:5" ht="24.75" customHeight="1">
      <c r="A38" s="141" t="s">
        <v>102</v>
      </c>
      <c r="B38" s="141"/>
      <c r="C38" s="57"/>
      <c r="D38" s="149" t="s">
        <v>156</v>
      </c>
      <c r="E38" s="149"/>
    </row>
  </sheetData>
  <sheetProtection/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76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42" t="s">
        <v>288</v>
      </c>
      <c r="D2" s="142"/>
      <c r="E2" s="31"/>
    </row>
    <row r="3" spans="3:5" ht="10.5" customHeight="1">
      <c r="C3" s="32"/>
      <c r="D3" s="32"/>
      <c r="E3" s="32"/>
    </row>
    <row r="4" spans="2:6" ht="141" customHeight="1">
      <c r="B4" s="1"/>
      <c r="C4" s="113" t="s">
        <v>422</v>
      </c>
      <c r="D4" s="113"/>
      <c r="E4" s="113"/>
      <c r="F4" s="1"/>
    </row>
    <row r="6" spans="1:5" ht="30.75" customHeight="1">
      <c r="A6" s="143" t="s">
        <v>118</v>
      </c>
      <c r="B6" s="157"/>
      <c r="C6" s="157"/>
      <c r="D6" s="157"/>
      <c r="E6" s="157"/>
    </row>
    <row r="7" spans="1:5" ht="24.75" customHeight="1">
      <c r="A7" s="4"/>
      <c r="B7" s="4"/>
      <c r="C7" s="4"/>
      <c r="D7" s="158" t="s">
        <v>127</v>
      </c>
      <c r="E7" s="158"/>
    </row>
    <row r="8" spans="1:5" ht="78" customHeight="1">
      <c r="A8" s="5" t="s">
        <v>44</v>
      </c>
      <c r="B8" s="5" t="s">
        <v>47</v>
      </c>
      <c r="C8" s="100" t="s">
        <v>405</v>
      </c>
      <c r="D8" s="159" t="s">
        <v>403</v>
      </c>
      <c r="E8" s="160"/>
    </row>
    <row r="9" spans="1:5" ht="13.5">
      <c r="A9" s="165" t="s">
        <v>100</v>
      </c>
      <c r="B9" s="166"/>
      <c r="C9" s="166"/>
      <c r="D9" s="166"/>
      <c r="E9" s="167"/>
    </row>
    <row r="10" spans="1:5" ht="47.25">
      <c r="A10" s="13"/>
      <c r="B10" s="35" t="s">
        <v>50</v>
      </c>
      <c r="C10" s="26">
        <f>C17+C11</f>
        <v>3306.5</v>
      </c>
      <c r="D10" s="161">
        <f>D11+D17</f>
        <v>683.9000000000015</v>
      </c>
      <c r="E10" s="162"/>
    </row>
    <row r="11" spans="1:5" ht="44.25" customHeight="1" hidden="1">
      <c r="A11" s="25" t="s">
        <v>162</v>
      </c>
      <c r="B11" s="30" t="s">
        <v>161</v>
      </c>
      <c r="C11" s="26">
        <f>C12-C14</f>
        <v>0</v>
      </c>
      <c r="D11" s="174">
        <f>D12-D14</f>
        <v>0</v>
      </c>
      <c r="E11" s="175"/>
    </row>
    <row r="12" spans="1:5" ht="63" hidden="1">
      <c r="A12" s="15" t="s">
        <v>163</v>
      </c>
      <c r="B12" s="24" t="s">
        <v>165</v>
      </c>
      <c r="C12" s="101">
        <f>C13</f>
        <v>0</v>
      </c>
      <c r="D12" s="172">
        <f>D13</f>
        <v>0</v>
      </c>
      <c r="E12" s="173"/>
    </row>
    <row r="13" spans="1:5" ht="78.75" hidden="1">
      <c r="A13" s="15" t="s">
        <v>170</v>
      </c>
      <c r="B13" s="24" t="s">
        <v>166</v>
      </c>
      <c r="C13" s="101">
        <v>0</v>
      </c>
      <c r="D13" s="172">
        <v>0</v>
      </c>
      <c r="E13" s="173"/>
    </row>
    <row r="14" spans="1:5" ht="78.75" hidden="1">
      <c r="A14" s="15" t="s">
        <v>164</v>
      </c>
      <c r="B14" s="24" t="s">
        <v>167</v>
      </c>
      <c r="C14" s="101">
        <f>C15</f>
        <v>0</v>
      </c>
      <c r="D14" s="172">
        <f>D15</f>
        <v>0</v>
      </c>
      <c r="E14" s="173"/>
    </row>
    <row r="15" spans="1:5" ht="78.75" hidden="1">
      <c r="A15" s="15" t="s">
        <v>169</v>
      </c>
      <c r="B15" s="21" t="s">
        <v>168</v>
      </c>
      <c r="C15" s="29">
        <v>0</v>
      </c>
      <c r="D15" s="152">
        <v>0</v>
      </c>
      <c r="E15" s="152"/>
    </row>
    <row r="16" spans="1:5" ht="15.75" hidden="1">
      <c r="A16" s="5"/>
      <c r="B16" s="21"/>
      <c r="C16" s="37"/>
      <c r="D16" s="163"/>
      <c r="E16" s="164"/>
    </row>
    <row r="17" spans="1:5" s="11" customFormat="1" ht="47.25">
      <c r="A17" s="25" t="s">
        <v>28</v>
      </c>
      <c r="B17" s="35" t="s">
        <v>51</v>
      </c>
      <c r="C17" s="27">
        <f>C19+C24</f>
        <v>3306.5</v>
      </c>
      <c r="D17" s="168">
        <f>D19+D24</f>
        <v>683.9000000000015</v>
      </c>
      <c r="E17" s="169"/>
    </row>
    <row r="18" spans="1:5" ht="18.75">
      <c r="A18" s="15"/>
      <c r="B18" s="14"/>
      <c r="C18" s="28"/>
      <c r="D18" s="170"/>
      <c r="E18" s="171"/>
    </row>
    <row r="19" spans="1:5" ht="31.5">
      <c r="A19" s="15" t="s">
        <v>29</v>
      </c>
      <c r="B19" s="23" t="s">
        <v>30</v>
      </c>
      <c r="C19" s="29">
        <v>-36032.5</v>
      </c>
      <c r="D19" s="153">
        <v>-38113.7</v>
      </c>
      <c r="E19" s="154"/>
    </row>
    <row r="20" spans="1:5" ht="31.5">
      <c r="A20" s="15" t="s">
        <v>31</v>
      </c>
      <c r="B20" s="23" t="s">
        <v>32</v>
      </c>
      <c r="C20" s="29">
        <f aca="true" t="shared" si="0" ref="C20:D22">C19</f>
        <v>-36032.5</v>
      </c>
      <c r="D20" s="153">
        <f t="shared" si="0"/>
        <v>-38113.7</v>
      </c>
      <c r="E20" s="154"/>
    </row>
    <row r="21" spans="1:5" ht="31.5">
      <c r="A21" s="15" t="s">
        <v>33</v>
      </c>
      <c r="B21" s="23" t="s">
        <v>34</v>
      </c>
      <c r="C21" s="29">
        <f t="shared" si="0"/>
        <v>-36032.5</v>
      </c>
      <c r="D21" s="153">
        <f t="shared" si="0"/>
        <v>-38113.7</v>
      </c>
      <c r="E21" s="154"/>
    </row>
    <row r="22" spans="1:5" ht="47.25">
      <c r="A22" s="15" t="s">
        <v>35</v>
      </c>
      <c r="B22" s="23" t="s">
        <v>289</v>
      </c>
      <c r="C22" s="29">
        <f t="shared" si="0"/>
        <v>-36032.5</v>
      </c>
      <c r="D22" s="153">
        <f t="shared" si="0"/>
        <v>-38113.7</v>
      </c>
      <c r="E22" s="154"/>
    </row>
    <row r="23" spans="1:5" ht="18.75">
      <c r="A23" s="15"/>
      <c r="B23" s="14"/>
      <c r="C23" s="28"/>
      <c r="D23" s="155"/>
      <c r="E23" s="156"/>
    </row>
    <row r="24" spans="1:5" ht="31.5">
      <c r="A24" s="15" t="s">
        <v>36</v>
      </c>
      <c r="B24" s="23" t="s">
        <v>37</v>
      </c>
      <c r="C24" s="29">
        <v>39339</v>
      </c>
      <c r="D24" s="153">
        <v>38797.6</v>
      </c>
      <c r="E24" s="154"/>
    </row>
    <row r="25" spans="1:5" ht="31.5">
      <c r="A25" s="15" t="s">
        <v>38</v>
      </c>
      <c r="B25" s="23" t="s">
        <v>39</v>
      </c>
      <c r="C25" s="29">
        <f aca="true" t="shared" si="1" ref="C25:D27">C24</f>
        <v>39339</v>
      </c>
      <c r="D25" s="153">
        <f t="shared" si="1"/>
        <v>38797.6</v>
      </c>
      <c r="E25" s="154"/>
    </row>
    <row r="26" spans="1:5" ht="31.5">
      <c r="A26" s="15" t="s">
        <v>40</v>
      </c>
      <c r="B26" s="23" t="s">
        <v>41</v>
      </c>
      <c r="C26" s="29">
        <f t="shared" si="1"/>
        <v>39339</v>
      </c>
      <c r="D26" s="153">
        <f t="shared" si="1"/>
        <v>38797.6</v>
      </c>
      <c r="E26" s="154"/>
    </row>
    <row r="27" spans="1:5" ht="47.25">
      <c r="A27" s="15" t="s">
        <v>43</v>
      </c>
      <c r="B27" s="23" t="s">
        <v>290</v>
      </c>
      <c r="C27" s="29">
        <f t="shared" si="1"/>
        <v>39339</v>
      </c>
      <c r="D27" s="153">
        <f t="shared" si="1"/>
        <v>38797.6</v>
      </c>
      <c r="E27" s="154"/>
    </row>
    <row r="28" spans="1:4" ht="15.75">
      <c r="A28" s="12"/>
      <c r="C28" s="151"/>
      <c r="D28" s="151"/>
    </row>
    <row r="29" ht="12" customHeight="1"/>
    <row r="30" ht="12.75" hidden="1"/>
    <row r="31" spans="1:5" ht="18.75">
      <c r="A31" s="141" t="s">
        <v>102</v>
      </c>
      <c r="B31" s="141"/>
      <c r="C31" s="2"/>
      <c r="D31" s="149" t="s">
        <v>156</v>
      </c>
      <c r="E31" s="149"/>
    </row>
  </sheetData>
  <sheetProtection/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75" right="0.23" top="0.56" bottom="1.03" header="0.17" footer="0.9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11.00390625" style="0" customWidth="1"/>
  </cols>
  <sheetData>
    <row r="1" spans="3:5" ht="15.75">
      <c r="C1" s="176" t="s">
        <v>291</v>
      </c>
      <c r="D1" s="176"/>
      <c r="E1" s="31"/>
    </row>
    <row r="2" spans="3:5" ht="15">
      <c r="C2" s="32"/>
      <c r="D2" s="32"/>
      <c r="E2" s="32"/>
    </row>
    <row r="3" spans="3:5" ht="39.75" customHeight="1">
      <c r="C3" s="147" t="s">
        <v>423</v>
      </c>
      <c r="D3" s="148"/>
      <c r="E3" s="148"/>
    </row>
    <row r="4" spans="2:5" ht="39" customHeight="1">
      <c r="B4" s="1"/>
      <c r="C4" s="148"/>
      <c r="D4" s="148"/>
      <c r="E4" s="148"/>
    </row>
    <row r="5" spans="3:5" ht="52.5" customHeight="1">
      <c r="C5" s="148"/>
      <c r="D5" s="148"/>
      <c r="E5" s="148"/>
    </row>
    <row r="6" spans="3:5" ht="19.5" customHeight="1">
      <c r="C6" s="84"/>
      <c r="D6" s="84"/>
      <c r="E6" s="84"/>
    </row>
    <row r="8" spans="1:5" ht="45.75" customHeight="1">
      <c r="A8" s="143" t="s">
        <v>420</v>
      </c>
      <c r="B8" s="144"/>
      <c r="C8" s="144"/>
      <c r="D8" s="144"/>
      <c r="E8" s="144"/>
    </row>
    <row r="9" spans="1:5" ht="24" customHeight="1">
      <c r="A9" s="82"/>
      <c r="B9" s="83"/>
      <c r="C9" s="83"/>
      <c r="D9" s="83"/>
      <c r="E9" s="83"/>
    </row>
    <row r="10" spans="1:5" ht="23.25" customHeight="1">
      <c r="A10" s="4"/>
      <c r="B10" s="4"/>
      <c r="C10" s="4"/>
      <c r="D10" s="150" t="s">
        <v>127</v>
      </c>
      <c r="E10" s="150"/>
    </row>
    <row r="11" spans="1:5" ht="93" customHeight="1">
      <c r="A11" s="41" t="s">
        <v>44</v>
      </c>
      <c r="B11" s="41" t="s">
        <v>124</v>
      </c>
      <c r="C11" s="96" t="s">
        <v>404</v>
      </c>
      <c r="D11" s="97" t="s">
        <v>403</v>
      </c>
      <c r="E11" s="41" t="s">
        <v>125</v>
      </c>
    </row>
    <row r="12" spans="1:5" ht="66" customHeight="1" hidden="1">
      <c r="A12" s="102" t="s">
        <v>4</v>
      </c>
      <c r="B12" s="103" t="s">
        <v>389</v>
      </c>
      <c r="C12" s="104">
        <v>0</v>
      </c>
      <c r="D12" s="104">
        <v>0</v>
      </c>
      <c r="E12" s="77" t="e">
        <f aca="true" t="shared" si="0" ref="E12:E19">D12/C12*100</f>
        <v>#DIV/0!</v>
      </c>
    </row>
    <row r="13" spans="1:5" ht="47.25">
      <c r="A13" s="102" t="s">
        <v>180</v>
      </c>
      <c r="B13" s="103" t="s">
        <v>177</v>
      </c>
      <c r="C13" s="104">
        <v>4</v>
      </c>
      <c r="D13" s="104">
        <v>4</v>
      </c>
      <c r="E13" s="77">
        <f t="shared" si="0"/>
        <v>100</v>
      </c>
    </row>
    <row r="14" spans="1:5" ht="45" customHeight="1">
      <c r="A14" s="102" t="s">
        <v>183</v>
      </c>
      <c r="B14" s="103" t="s">
        <v>207</v>
      </c>
      <c r="C14" s="104">
        <v>8373.7</v>
      </c>
      <c r="D14" s="104">
        <v>7852.2</v>
      </c>
      <c r="E14" s="77">
        <f t="shared" si="0"/>
        <v>93.77216762004848</v>
      </c>
    </row>
    <row r="15" spans="1:5" ht="47.25">
      <c r="A15" s="102" t="s">
        <v>5</v>
      </c>
      <c r="B15" s="103" t="s">
        <v>184</v>
      </c>
      <c r="C15" s="104">
        <v>12442.6</v>
      </c>
      <c r="D15" s="104">
        <v>12402.9</v>
      </c>
      <c r="E15" s="77">
        <f t="shared" si="0"/>
        <v>99.68093485284425</v>
      </c>
    </row>
    <row r="16" spans="1:5" ht="47.25">
      <c r="A16" s="102" t="s">
        <v>6</v>
      </c>
      <c r="B16" s="103" t="s">
        <v>186</v>
      </c>
      <c r="C16" s="104">
        <v>5301.1</v>
      </c>
      <c r="D16" s="104">
        <v>5293.9</v>
      </c>
      <c r="E16" s="77">
        <f t="shared" si="0"/>
        <v>99.86417913263284</v>
      </c>
    </row>
    <row r="17" spans="1:5" ht="47.25">
      <c r="A17" s="102" t="s">
        <v>7</v>
      </c>
      <c r="B17" s="103" t="s">
        <v>191</v>
      </c>
      <c r="C17" s="104">
        <v>5558.4</v>
      </c>
      <c r="D17" s="104">
        <v>5558.4</v>
      </c>
      <c r="E17" s="77">
        <f t="shared" si="0"/>
        <v>100</v>
      </c>
    </row>
    <row r="18" spans="1:5" ht="63" hidden="1">
      <c r="A18" s="102" t="s">
        <v>194</v>
      </c>
      <c r="B18" s="103" t="s">
        <v>1</v>
      </c>
      <c r="C18" s="104">
        <v>0</v>
      </c>
      <c r="D18" s="104">
        <v>0</v>
      </c>
      <c r="E18" s="77" t="e">
        <f t="shared" si="0"/>
        <v>#DIV/0!</v>
      </c>
    </row>
    <row r="19" spans="1:5" ht="47.25">
      <c r="A19" s="102" t="s">
        <v>292</v>
      </c>
      <c r="B19" s="103" t="s">
        <v>3</v>
      </c>
      <c r="C19" s="104">
        <v>143.3</v>
      </c>
      <c r="D19" s="104">
        <v>143.3</v>
      </c>
      <c r="E19" s="77">
        <f t="shared" si="0"/>
        <v>100</v>
      </c>
    </row>
    <row r="20" spans="1:5" ht="32.25" customHeight="1">
      <c r="A20" s="177" t="s">
        <v>126</v>
      </c>
      <c r="B20" s="178"/>
      <c r="C20" s="51">
        <f>SUM(C12:C19)</f>
        <v>31823.100000000002</v>
      </c>
      <c r="D20" s="51">
        <f>SUM(D12:D19)</f>
        <v>31254.7</v>
      </c>
      <c r="E20" s="78">
        <f>D20/C20*100</f>
        <v>98.21387608372534</v>
      </c>
    </row>
    <row r="21" spans="1:5" ht="14.25">
      <c r="A21" s="74"/>
      <c r="B21" s="74"/>
      <c r="C21" s="75"/>
      <c r="D21" s="75"/>
      <c r="E21" s="76"/>
    </row>
    <row r="23" spans="1:5" ht="18.75">
      <c r="A23" s="141" t="s">
        <v>102</v>
      </c>
      <c r="B23" s="141"/>
      <c r="C23" s="57"/>
      <c r="D23" s="149" t="s">
        <v>156</v>
      </c>
      <c r="E23" s="149"/>
    </row>
  </sheetData>
  <sheetProtection/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36" bottom="0.26" header="0.25" footer="0.17"/>
  <pageSetup fitToHeight="2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18.75390625" style="0" customWidth="1"/>
    <col min="5" max="5" width="14.75390625" style="0" customWidth="1"/>
  </cols>
  <sheetData>
    <row r="1" spans="3:5" ht="23.25" customHeight="1">
      <c r="C1" s="176" t="s">
        <v>119</v>
      </c>
      <c r="D1" s="176"/>
      <c r="E1" s="2"/>
    </row>
    <row r="2" ht="10.5" customHeight="1"/>
    <row r="3" spans="2:5" ht="147" customHeight="1">
      <c r="B3" s="1"/>
      <c r="C3" s="147" t="s">
        <v>424</v>
      </c>
      <c r="D3" s="147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80" t="s">
        <v>128</v>
      </c>
      <c r="B6" s="181"/>
      <c r="C6" s="181"/>
      <c r="D6" s="181"/>
      <c r="E6" s="17"/>
    </row>
    <row r="7" spans="1:5" ht="29.25" customHeight="1">
      <c r="A7" s="79"/>
      <c r="B7" s="79"/>
      <c r="C7" s="34"/>
      <c r="D7" s="80" t="s">
        <v>127</v>
      </c>
      <c r="E7" s="1"/>
    </row>
    <row r="8" spans="1:5" ht="31.5">
      <c r="A8" s="21" t="s">
        <v>79</v>
      </c>
      <c r="B8" s="21" t="s">
        <v>80</v>
      </c>
      <c r="C8" s="21" t="s">
        <v>406</v>
      </c>
      <c r="D8" s="21" t="s">
        <v>407</v>
      </c>
      <c r="E8" s="4"/>
    </row>
    <row r="9" spans="1:5" ht="42" customHeight="1">
      <c r="A9" s="33" t="s">
        <v>123</v>
      </c>
      <c r="B9" s="33" t="s">
        <v>45</v>
      </c>
      <c r="C9" s="22">
        <v>1008.4</v>
      </c>
      <c r="D9" s="22">
        <v>0</v>
      </c>
      <c r="E9" s="34"/>
    </row>
    <row r="10" spans="1:5" ht="15" customHeight="1">
      <c r="A10" s="33" t="s">
        <v>81</v>
      </c>
      <c r="B10" s="21"/>
      <c r="C10" s="22">
        <f>SUM(C9)</f>
        <v>1008.4</v>
      </c>
      <c r="D10" s="22">
        <f>SUM(D9)</f>
        <v>0</v>
      </c>
      <c r="E10" s="34"/>
    </row>
    <row r="11" spans="1:5" ht="15" customHeight="1">
      <c r="A11" s="70"/>
      <c r="B11" s="4"/>
      <c r="C11" s="71"/>
      <c r="D11" s="71"/>
      <c r="E11" s="34"/>
    </row>
    <row r="12" spans="1:5" ht="15" customHeight="1">
      <c r="A12" s="70"/>
      <c r="B12" s="4"/>
      <c r="D12" s="1"/>
      <c r="E12" s="34"/>
    </row>
    <row r="13" spans="1:5" ht="30" customHeight="1">
      <c r="A13" s="141" t="s">
        <v>102</v>
      </c>
      <c r="B13" s="141"/>
      <c r="D13" s="2" t="s">
        <v>156</v>
      </c>
      <c r="E13" s="34"/>
    </row>
    <row r="14" spans="1:5" ht="12.75">
      <c r="A14" s="151"/>
      <c r="B14" s="151"/>
      <c r="D14" s="1"/>
      <c r="E14" s="1"/>
    </row>
    <row r="15" spans="1:5" ht="15.75">
      <c r="A15" s="179"/>
      <c r="B15" s="179"/>
      <c r="D15" s="31"/>
      <c r="E15" s="31"/>
    </row>
    <row r="16" spans="1:5" ht="18" customHeight="1">
      <c r="A16" s="179"/>
      <c r="B16" s="179"/>
      <c r="D16" s="31"/>
      <c r="E16" s="31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85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2024-05-03T06:05:29Z</cp:lastPrinted>
  <dcterms:created xsi:type="dcterms:W3CDTF">2008-06-16T09:18:54Z</dcterms:created>
  <dcterms:modified xsi:type="dcterms:W3CDTF">2024-05-03T06:05:33Z</dcterms:modified>
  <cp:category/>
  <cp:version/>
  <cp:contentType/>
  <cp:contentStatus/>
</cp:coreProperties>
</file>